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3855" yWindow="3855" windowWidth="21600" windowHeight="11385" tabRatio="851" firstSheet="1" activeTab="1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Commentaires" sheetId="26" r:id="rId10"/>
    <sheet name="Glossaire" sheetId="27" r:id="rId11"/>
  </sheets>
  <calcPr calcId="125725"/>
  <webPublishObjects count="1">
    <webPublishObject id="23250" divId="synthèse analytique brouillon au 27 07 06_23250" destinationFile="D:\documents professionnels\cabinet Courard\synthese analytique\synthèse analytique web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25"/>
  <c r="J3"/>
  <c r="J1"/>
  <c r="G1" i="31"/>
  <c r="J3"/>
  <c r="J1"/>
  <c r="G1" i="32"/>
  <c r="G1" i="33"/>
  <c r="J3" i="32"/>
  <c r="J1"/>
  <c r="J3" i="33"/>
  <c r="J1"/>
  <c r="R2" i="13"/>
  <c r="R2" i="27" s="1"/>
  <c r="I6" i="33"/>
  <c r="H6"/>
  <c r="G6"/>
  <c r="F6"/>
  <c r="E6"/>
  <c r="A3"/>
  <c r="A1"/>
  <c r="I6" i="32"/>
  <c r="H6"/>
  <c r="G6"/>
  <c r="F6"/>
  <c r="E6"/>
  <c r="A3"/>
  <c r="A1"/>
  <c r="I6" i="31"/>
  <c r="H6"/>
  <c r="G6"/>
  <c r="F6"/>
  <c r="E6"/>
  <c r="A3"/>
  <c r="A1"/>
  <c r="F6" i="25"/>
  <c r="G6"/>
  <c r="H6"/>
  <c r="I6"/>
  <c r="E6"/>
  <c r="T26" i="30"/>
  <c r="T29" s="1"/>
  <c r="Q26"/>
  <c r="Q29" s="1"/>
  <c r="N26"/>
  <c r="N29"/>
  <c r="K26"/>
  <c r="K29" s="1"/>
  <c r="H26"/>
  <c r="H29" s="1"/>
  <c r="T15"/>
  <c r="T18"/>
  <c r="Q15"/>
  <c r="Q18" s="1"/>
  <c r="N15"/>
  <c r="N18" s="1"/>
  <c r="K15"/>
  <c r="K18" s="1"/>
  <c r="H15"/>
  <c r="H18" s="1"/>
  <c r="T7"/>
  <c r="Q7"/>
  <c r="N7"/>
  <c r="K7"/>
  <c r="H7"/>
  <c r="R3"/>
  <c r="P3"/>
  <c r="A3"/>
  <c r="P2"/>
  <c r="R1"/>
  <c r="P1"/>
  <c r="J1"/>
  <c r="D1"/>
  <c r="A1"/>
  <c r="T26" i="29"/>
  <c r="Q26"/>
  <c r="Q29" s="1"/>
  <c r="N26"/>
  <c r="N29" s="1"/>
  <c r="K26"/>
  <c r="K29" s="1"/>
  <c r="H26"/>
  <c r="T15"/>
  <c r="T18" s="1"/>
  <c r="Q15"/>
  <c r="Q18" s="1"/>
  <c r="N15"/>
  <c r="N18" s="1"/>
  <c r="K15"/>
  <c r="K18" s="1"/>
  <c r="H15"/>
  <c r="H18" s="1"/>
  <c r="T7"/>
  <c r="Q7"/>
  <c r="N7"/>
  <c r="K7"/>
  <c r="H7"/>
  <c r="R3"/>
  <c r="P3"/>
  <c r="A3"/>
  <c r="P2"/>
  <c r="R1"/>
  <c r="P1"/>
  <c r="J1"/>
  <c r="D1"/>
  <c r="A1"/>
  <c r="K7" i="23"/>
  <c r="N7"/>
  <c r="Q7"/>
  <c r="T7"/>
  <c r="H7"/>
  <c r="A3" i="25"/>
  <c r="A1"/>
  <c r="R3" i="27"/>
  <c r="P3"/>
  <c r="A3"/>
  <c r="P2"/>
  <c r="R1"/>
  <c r="P1"/>
  <c r="J1"/>
  <c r="D1"/>
  <c r="A1"/>
  <c r="A1" i="26"/>
  <c r="D1"/>
  <c r="J1"/>
  <c r="P1"/>
  <c r="R1"/>
  <c r="P2"/>
  <c r="A3"/>
  <c r="P3"/>
  <c r="R3"/>
  <c r="A1" i="23"/>
  <c r="D1"/>
  <c r="J1"/>
  <c r="P1"/>
  <c r="R1"/>
  <c r="P2"/>
  <c r="A3"/>
  <c r="P3"/>
  <c r="R3"/>
  <c r="A1" i="14"/>
  <c r="T9" i="23" l="1"/>
  <c r="Q9"/>
  <c r="N9"/>
  <c r="H9"/>
  <c r="R2" i="29"/>
  <c r="T9" s="1"/>
  <c r="Q9" s="1"/>
  <c r="N9" s="1"/>
  <c r="K9" s="1"/>
  <c r="H9" s="1"/>
  <c r="R2" i="30"/>
  <c r="T21" s="1"/>
  <c r="Q21" s="1"/>
  <c r="N21" s="1"/>
  <c r="K21" s="1"/>
  <c r="H21" s="1"/>
  <c r="R2" i="26"/>
  <c r="K10" i="23"/>
  <c r="N10"/>
  <c r="Q10"/>
  <c r="J2" i="33"/>
  <c r="I7" s="1"/>
  <c r="H7" s="1"/>
  <c r="G7" s="1"/>
  <c r="F7" s="1"/>
  <c r="E7" s="1"/>
  <c r="J2" i="32"/>
  <c r="I7" s="1"/>
  <c r="H7" s="1"/>
  <c r="G7" s="1"/>
  <c r="F7" s="1"/>
  <c r="E7" s="1"/>
  <c r="K9" i="23"/>
  <c r="J2" i="31"/>
  <c r="I7" s="1"/>
  <c r="H7" s="1"/>
  <c r="G7" s="1"/>
  <c r="F7" s="1"/>
  <c r="E7" s="1"/>
  <c r="R2" i="23"/>
  <c r="T8" s="1"/>
  <c r="Q8" s="1"/>
  <c r="N8" s="1"/>
  <c r="K8" s="1"/>
  <c r="H8" s="1"/>
  <c r="H29" i="29"/>
  <c r="H10" i="23" s="1"/>
  <c r="T29" i="29"/>
  <c r="T10" i="23" s="1"/>
  <c r="J2" i="25"/>
  <c r="I7" s="1"/>
  <c r="H7" s="1"/>
  <c r="G7" s="1"/>
  <c r="F7" s="1"/>
  <c r="E7" s="1"/>
  <c r="T9" i="30" l="1"/>
  <c r="Q9" s="1"/>
  <c r="N9" s="1"/>
  <c r="K9" s="1"/>
  <c r="H9" s="1"/>
  <c r="T21" i="29"/>
  <c r="Q21" s="1"/>
  <c r="N21" s="1"/>
  <c r="K21" s="1"/>
  <c r="H21" s="1"/>
</calcChain>
</file>

<file path=xl/sharedStrings.xml><?xml version="1.0" encoding="utf-8"?>
<sst xmlns="http://schemas.openxmlformats.org/spreadsheetml/2006/main" count="199" uniqueCount="103">
  <si>
    <t>Administration communale de:</t>
  </si>
  <si>
    <t>Exercice:</t>
  </si>
  <si>
    <t>Exercices:</t>
  </si>
  <si>
    <t>Prélèvements</t>
  </si>
  <si>
    <t>Adresse de l'administration:</t>
  </si>
  <si>
    <t>Tél:</t>
  </si>
  <si>
    <t>Fax:</t>
  </si>
  <si>
    <t>Email:</t>
  </si>
  <si>
    <t>Gestion informatique du document.</t>
  </si>
  <si>
    <t>Commandes :</t>
  </si>
  <si>
    <t>Cliquez sur la commande&gt;&gt;&gt;</t>
  </si>
  <si>
    <t>Enregistré</t>
  </si>
  <si>
    <t>Code INS</t>
  </si>
  <si>
    <t>Personnel</t>
  </si>
  <si>
    <t>Fonctionnement</t>
  </si>
  <si>
    <t>Transferts</t>
  </si>
  <si>
    <t>Dette</t>
  </si>
  <si>
    <t>Prestation</t>
  </si>
  <si>
    <t>Commune de :</t>
  </si>
  <si>
    <t>1 Administration générale</t>
  </si>
  <si>
    <t>3 Sécurité</t>
  </si>
  <si>
    <t>4 Voiries-communications</t>
  </si>
  <si>
    <t>6 Sylviculture- Agriculture</t>
  </si>
  <si>
    <t>70&gt;75 Enseignement</t>
  </si>
  <si>
    <t>76&gt;77 Culture et sports</t>
  </si>
  <si>
    <t>80&gt;86 Action Sociale </t>
  </si>
  <si>
    <t>87 Santé publique et hygiène</t>
  </si>
  <si>
    <t>90&gt;92 Logement</t>
  </si>
  <si>
    <t>93 Aménagement du territoire</t>
  </si>
  <si>
    <t>5 Industrie - commerce</t>
  </si>
  <si>
    <t>Exercices antérieurs</t>
  </si>
  <si>
    <t>Version:</t>
  </si>
  <si>
    <t>79 Culte</t>
  </si>
  <si>
    <t>78 Radio, télévision, presse</t>
  </si>
  <si>
    <t>Directeur Général:</t>
  </si>
  <si>
    <t>Directeur Financier:</t>
  </si>
  <si>
    <t>0 Recettes et dépenses générales</t>
  </si>
  <si>
    <t>Date d'approbation de la Tutelle:</t>
  </si>
  <si>
    <t>Commentaires</t>
  </si>
  <si>
    <t>Glossaire</t>
  </si>
  <si>
    <t>Code INS:</t>
  </si>
  <si>
    <t>version:</t>
  </si>
  <si>
    <t>Evolution du résultat budgétaire ordinaire</t>
  </si>
  <si>
    <t>Ventilation économique des dépenses et des recettes ordinaires</t>
  </si>
  <si>
    <t>Type document:</t>
  </si>
  <si>
    <t>Ventilation économique des dépenses et des recettes extraordinaires</t>
  </si>
  <si>
    <t>Investissements</t>
  </si>
  <si>
    <t>Ventilation fonctionnelle</t>
  </si>
  <si>
    <t>Prélèvements (hors 060)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</si>
  <si>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</si>
  <si>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</si>
  <si>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</si>
  <si>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</si>
  <si>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</si>
  <si>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</si>
  <si>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</si>
  <si>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</si>
  <si>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Recettes de transfert</t>
  </si>
  <si>
    <t>Recettes en provenance de tiers ( subsides, taxes, … )</t>
  </si>
  <si>
    <t>Recettes de prestation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</si>
  <si>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</si>
  <si>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</si>
  <si>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</si>
  <si>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</si>
  <si>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</si>
  <si>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Extraordinaire</t>
  </si>
  <si>
    <t>Les dépenses et leurs moyens de financement afférentes aux investissements ( travaux importants, rénovations, achat de matériel et de véhicules etc … )</t>
  </si>
  <si>
    <t>Résultats  Exercice Propre*</t>
  </si>
  <si>
    <t>* Montant arrondi à l'euro</t>
  </si>
  <si>
    <t>Total (exercice propre)*</t>
  </si>
  <si>
    <t>Total général*</t>
  </si>
  <si>
    <t>Evolution des dépenses ordinaires (exercice propre)</t>
  </si>
  <si>
    <t>Evolution des recettes ordinaires (exercice propre)</t>
  </si>
  <si>
    <t>Evolution des dépenses extraordinaires (exercice propre)</t>
  </si>
  <si>
    <t>Evolution des recettes extraordinaires (exercice propre)</t>
  </si>
  <si>
    <r>
      <t xml:space="preserve">Résultat global*                              </t>
    </r>
    <r>
      <rPr>
        <b/>
        <sz val="8"/>
        <rFont val="Verdana"/>
        <family val="2"/>
      </rPr>
      <t>(avec exercices antérieurs et prélèvements)</t>
    </r>
  </si>
  <si>
    <t>Dépenses effectuées à destination de tiers à la commune (d'autres institutions, organismes, ménages ..)</t>
  </si>
  <si>
    <t>Recettes découlant de services payants rendus par la commune, de locations, de droits d'entrée …</t>
  </si>
  <si>
    <t>Les recettes et dépenses nécessaires au fonctionnement de la commune (taxes, subventions , salaires,électricité,fournitures,…)</t>
  </si>
  <si>
    <t>Modèle officiel généré par l'application eComptes © SPW Intérieur et Action Sociale</t>
  </si>
  <si>
    <t>Administration communale de</t>
  </si>
  <si>
    <t>LA ROCHE EN ARDENNE</t>
  </si>
  <si>
    <t>Place du Marché 1</t>
  </si>
  <si>
    <t>6980 LA ROCHE EN ARDENNE</t>
  </si>
  <si>
    <t>www.laroche.be</t>
  </si>
  <si>
    <t>Synthèse du Budget</t>
  </si>
  <si>
    <t>S Y N T H È S E  du  B U D G E T_x000D_
I N I T I A L</t>
  </si>
  <si>
    <t>Module informatisé de publication des budgets annuels</t>
  </si>
  <si>
    <t>Date d’arrêt du budget par le conseil:</t>
  </si>
  <si>
    <t>22/12/2021</t>
  </si>
  <si>
    <t>21/02/2022</t>
  </si>
  <si>
    <t>Budget</t>
  </si>
  <si>
    <t>Carine DEVUYST</t>
  </si>
  <si>
    <t>084 245 066</t>
  </si>
  <si>
    <t>084 411890</t>
  </si>
  <si>
    <t>college.echevinal@la-roche-en-ardenne.be</t>
  </si>
  <si>
    <t>Christine MAQUET</t>
  </si>
  <si>
    <t>084 245 057</t>
  </si>
  <si>
    <t>christine.maquet@laroche.be</t>
  </si>
  <si>
    <t>Dépenses ordinaires (Prévisions)</t>
  </si>
  <si>
    <t>Recettes ordinaires (Prévisions)</t>
  </si>
  <si>
    <t>Dépenses extraordinaires (Prévisions)</t>
  </si>
  <si>
    <t>Recettes extraordinaires (Prévisions)</t>
  </si>
</sst>
</file>

<file path=xl/styles.xml><?xml version="1.0" encoding="utf-8"?>
<styleSheet xmlns="http://schemas.openxmlformats.org/spreadsheetml/2006/main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.00_ ;\-#,##0.00\ "/>
    <numFmt numFmtId="168" formatCode="#,##0_ ;\-#,##0\ "/>
  </numFmts>
  <fonts count="3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9"/>
      <color indexed="9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indexed="12"/>
      <name val="Verdana"/>
      <family val="2"/>
    </font>
    <font>
      <i/>
      <sz val="9.5"/>
      <color indexed="18"/>
      <name val="Verdana"/>
      <family val="2"/>
    </font>
    <font>
      <sz val="9.5"/>
      <name val="Arial"/>
      <family val="2"/>
    </font>
    <font>
      <sz val="9.5"/>
      <color indexed="12"/>
      <name val="Verdana"/>
      <family val="2"/>
    </font>
    <font>
      <b/>
      <sz val="9.5"/>
      <color indexed="9"/>
      <name val="Verdana"/>
      <family val="2"/>
    </font>
    <font>
      <sz val="9.5"/>
      <color indexed="8"/>
      <name val="Verdana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sz val="8"/>
      <name val="Arial"/>
      <family val="2"/>
    </font>
    <font>
      <sz val="9.5"/>
      <color theme="0"/>
      <name val="Verdana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Tahom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3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2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0" xfId="0" applyFont="1" applyFill="1"/>
    <xf numFmtId="0" fontId="5" fillId="0" borderId="5" xfId="0" applyFont="1" applyBorder="1" applyAlignment="1">
      <alignment horizontal="center"/>
    </xf>
    <xf numFmtId="0" fontId="2" fillId="2" borderId="0" xfId="0" applyFont="1" applyFill="1" applyBorder="1"/>
    <xf numFmtId="0" fontId="0" fillId="7" borderId="6" xfId="0" applyFill="1" applyBorder="1"/>
    <xf numFmtId="0" fontId="3" fillId="0" borderId="0" xfId="0" applyFont="1" applyBorder="1" applyAlignment="1">
      <alignment horizontal="left"/>
    </xf>
    <xf numFmtId="0" fontId="10" fillId="0" borderId="0" xfId="0" applyFont="1"/>
    <xf numFmtId="0" fontId="9" fillId="0" borderId="0" xfId="0" applyFont="1"/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3" fillId="0" borderId="0" xfId="0" applyFont="1"/>
    <xf numFmtId="0" fontId="9" fillId="0" borderId="7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7" borderId="8" xfId="0" applyFont="1" applyFill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0" fontId="6" fillId="0" borderId="9" xfId="0" applyFont="1" applyBorder="1" applyAlignment="1"/>
    <xf numFmtId="0" fontId="6" fillId="0" borderId="10" xfId="0" applyFont="1" applyBorder="1" applyAlignment="1"/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/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7" borderId="8" xfId="0" applyFont="1" applyFill="1" applyBorder="1" applyAlignment="1">
      <alignment horizontal="left" vertical="center"/>
    </xf>
    <xf numFmtId="0" fontId="0" fillId="7" borderId="8" xfId="0" applyFill="1" applyBorder="1"/>
    <xf numFmtId="0" fontId="9" fillId="0" borderId="0" xfId="0" applyFont="1" applyBorder="1"/>
    <xf numFmtId="0" fontId="12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Fill="1" applyBorder="1"/>
    <xf numFmtId="3" fontId="11" fillId="0" borderId="0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7" fillId="0" borderId="1" xfId="0" applyFont="1" applyBorder="1"/>
    <xf numFmtId="0" fontId="0" fillId="0" borderId="0" xfId="0" applyAlignment="1">
      <alignment wrapText="1"/>
    </xf>
    <xf numFmtId="0" fontId="18" fillId="0" borderId="0" xfId="0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4" fontId="13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0" fontId="13" fillId="0" borderId="0" xfId="0" applyFont="1" applyFill="1" applyBorder="1" applyAlignment="1"/>
    <xf numFmtId="0" fontId="24" fillId="0" borderId="0" xfId="0" applyFont="1" applyFill="1" applyBorder="1" applyAlignment="1">
      <alignment vertical="center"/>
    </xf>
    <xf numFmtId="4" fontId="20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9" fillId="0" borderId="1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10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Border="1" applyAlignment="1">
      <alignment horizontal="left" vertical="top"/>
    </xf>
    <xf numFmtId="0" fontId="2" fillId="11" borderId="14" xfId="0" applyFont="1" applyFill="1" applyBorder="1" applyAlignment="1">
      <alignment horizontal="right"/>
    </xf>
    <xf numFmtId="0" fontId="2" fillId="7" borderId="15" xfId="0" applyFont="1" applyFill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/>
    </xf>
    <xf numFmtId="0" fontId="22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vertical="top"/>
    </xf>
    <xf numFmtId="0" fontId="13" fillId="0" borderId="0" xfId="0" applyFont="1" applyAlignment="1">
      <alignment vertical="top"/>
    </xf>
    <xf numFmtId="0" fontId="3" fillId="0" borderId="0" xfId="0" applyFont="1" applyAlignment="1">
      <alignment vertical="top"/>
    </xf>
    <xf numFmtId="167" fontId="9" fillId="0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3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17" fillId="0" borderId="0" xfId="0" applyFont="1" applyFill="1" applyBorder="1"/>
    <xf numFmtId="0" fontId="14" fillId="0" borderId="0" xfId="0" applyFont="1" applyFill="1" applyBorder="1" applyAlignment="1">
      <alignment vertical="center"/>
    </xf>
    <xf numFmtId="168" fontId="13" fillId="0" borderId="0" xfId="5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10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26" fillId="0" borderId="0" xfId="0" applyFont="1" applyAlignment="1">
      <alignment horizontal="center" vertical="center" readingOrder="1"/>
    </xf>
    <xf numFmtId="0" fontId="27" fillId="0" borderId="0" xfId="0" applyFont="1"/>
    <xf numFmtId="0" fontId="23" fillId="0" borderId="24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5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3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8" xfId="0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3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1" xfId="0" applyFont="1" applyBorder="1" applyAlignment="1">
      <alignment horizontal="right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49" fontId="9" fillId="7" borderId="8" xfId="0" applyNumberFormat="1" applyFont="1" applyFill="1" applyBorder="1" applyAlignment="1">
      <alignment horizontal="left" vertical="center"/>
    </xf>
    <xf numFmtId="4" fontId="0" fillId="0" borderId="5" xfId="5" applyNumberFormat="1" applyFont="1" applyBorder="1"/>
    <xf numFmtId="4" fontId="0" fillId="0" borderId="0" xfId="0" applyNumberFormat="1"/>
    <xf numFmtId="49" fontId="9" fillId="0" borderId="7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49" fontId="0" fillId="0" borderId="16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49" fontId="26" fillId="0" borderId="33" xfId="0" applyNumberFormat="1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49" fontId="2" fillId="8" borderId="9" xfId="0" applyNumberFormat="1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8" borderId="0" xfId="0" applyFont="1" applyFill="1" applyBorder="1" applyAlignment="1">
      <alignment horizontal="right" vertical="center"/>
    </xf>
    <xf numFmtId="49" fontId="2" fillId="8" borderId="10" xfId="0" applyNumberFormat="1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49" fontId="27" fillId="0" borderId="28" xfId="0" applyNumberFormat="1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49" fontId="9" fillId="0" borderId="7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49" fontId="9" fillId="7" borderId="8" xfId="0" applyNumberFormat="1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9" fillId="0" borderId="16" xfId="0" applyNumberFormat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5" borderId="16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7" fillId="0" borderId="1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0" fillId="0" borderId="1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3" fontId="9" fillId="0" borderId="0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6" fillId="0" borderId="0" xfId="0" applyFont="1" applyAlignment="1"/>
    <xf numFmtId="0" fontId="10" fillId="7" borderId="16" xfId="0" applyFont="1" applyFill="1" applyBorder="1" applyAlignment="1">
      <alignment horizontal="right" vertical="center"/>
    </xf>
    <xf numFmtId="0" fontId="10" fillId="7" borderId="8" xfId="0" applyFont="1" applyFill="1" applyBorder="1" applyAlignment="1">
      <alignment horizontal="right" vertical="center"/>
    </xf>
    <xf numFmtId="49" fontId="9" fillId="0" borderId="9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 wrapText="1"/>
    </xf>
    <xf numFmtId="168" fontId="13" fillId="6" borderId="17" xfId="5" applyNumberFormat="1" applyFont="1" applyFill="1" applyBorder="1" applyAlignment="1">
      <alignment horizontal="center" vertical="center"/>
    </xf>
    <xf numFmtId="168" fontId="13" fillId="6" borderId="18" xfId="5" applyNumberFormat="1" applyFont="1" applyFill="1" applyBorder="1" applyAlignment="1">
      <alignment horizontal="center" vertical="center"/>
    </xf>
    <xf numFmtId="168" fontId="13" fillId="6" borderId="19" xfId="5" applyNumberFormat="1" applyFont="1" applyFill="1" applyBorder="1" applyAlignment="1">
      <alignment horizontal="center" vertical="center"/>
    </xf>
    <xf numFmtId="168" fontId="13" fillId="14" borderId="17" xfId="5" applyNumberFormat="1" applyFont="1" applyFill="1" applyBorder="1" applyAlignment="1">
      <alignment horizontal="center" vertical="center"/>
    </xf>
    <xf numFmtId="168" fontId="13" fillId="14" borderId="18" xfId="5" applyNumberFormat="1" applyFont="1" applyFill="1" applyBorder="1" applyAlignment="1">
      <alignment horizontal="center" vertical="center"/>
    </xf>
    <xf numFmtId="168" fontId="13" fillId="14" borderId="19" xfId="5" applyNumberFormat="1" applyFont="1" applyFill="1" applyBorder="1" applyAlignment="1">
      <alignment horizontal="center" vertical="center"/>
    </xf>
    <xf numFmtId="0" fontId="14" fillId="12" borderId="5" xfId="0" applyFont="1" applyFill="1" applyBorder="1" applyAlignment="1">
      <alignment horizontal="center" vertical="center"/>
    </xf>
    <xf numFmtId="0" fontId="1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/>
    <xf numFmtId="0" fontId="13" fillId="13" borderId="14" xfId="0" applyFont="1" applyFill="1" applyBorder="1" applyAlignment="1">
      <alignment horizontal="center" vertical="center"/>
    </xf>
    <xf numFmtId="0" fontId="13" fillId="15" borderId="17" xfId="0" applyFont="1" applyFill="1" applyBorder="1" applyAlignment="1">
      <alignment horizontal="left" vertical="center"/>
    </xf>
    <xf numFmtId="0" fontId="13" fillId="15" borderId="18" xfId="0" applyFont="1" applyFill="1" applyBorder="1" applyAlignment="1">
      <alignment horizontal="left" vertical="center"/>
    </xf>
    <xf numFmtId="0" fontId="13" fillId="15" borderId="19" xfId="0" applyFont="1" applyFill="1" applyBorder="1" applyAlignment="1">
      <alignment horizontal="left" vertical="center"/>
    </xf>
    <xf numFmtId="0" fontId="14" fillId="14" borderId="17" xfId="0" applyFont="1" applyFill="1" applyBorder="1" applyAlignment="1">
      <alignment horizontal="left" vertical="center" wrapText="1"/>
    </xf>
    <xf numFmtId="0" fontId="14" fillId="14" borderId="18" xfId="0" applyFont="1" applyFill="1" applyBorder="1" applyAlignment="1">
      <alignment horizontal="left" vertical="center" wrapText="1"/>
    </xf>
    <xf numFmtId="0" fontId="14" fillId="14" borderId="19" xfId="0" applyFont="1" applyFill="1" applyBorder="1" applyAlignment="1">
      <alignment horizontal="left" vertical="center" wrapText="1"/>
    </xf>
    <xf numFmtId="0" fontId="14" fillId="12" borderId="5" xfId="0" applyFont="1" applyFill="1" applyBorder="1" applyAlignment="1">
      <alignment horizontal="right"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4" fontId="11" fillId="2" borderId="20" xfId="5" applyNumberFormat="1" applyFont="1" applyFill="1" applyBorder="1" applyAlignment="1">
      <alignment vertical="center"/>
    </xf>
    <xf numFmtId="166" fontId="11" fillId="2" borderId="21" xfId="5" applyNumberFormat="1" applyFont="1" applyFill="1" applyBorder="1" applyAlignment="1">
      <alignment vertical="center"/>
    </xf>
    <xf numFmtId="166" fontId="11" fillId="2" borderId="22" xfId="5" applyNumberFormat="1" applyFont="1" applyFill="1" applyBorder="1" applyAlignment="1">
      <alignment vertical="center"/>
    </xf>
    <xf numFmtId="0" fontId="13" fillId="19" borderId="17" xfId="0" applyFont="1" applyFill="1" applyBorder="1" applyAlignment="1">
      <alignment horizontal="left" vertical="center"/>
    </xf>
    <xf numFmtId="0" fontId="13" fillId="19" borderId="18" xfId="0" applyFont="1" applyFill="1" applyBorder="1" applyAlignment="1">
      <alignment horizontal="left" vertical="center"/>
    </xf>
    <xf numFmtId="0" fontId="13" fillId="19" borderId="19" xfId="0" applyFont="1" applyFill="1" applyBorder="1" applyAlignment="1">
      <alignment horizontal="left" vertical="center"/>
    </xf>
    <xf numFmtId="166" fontId="11" fillId="19" borderId="17" xfId="5" applyNumberFormat="1" applyFont="1" applyFill="1" applyBorder="1" applyAlignment="1">
      <alignment vertical="center"/>
    </xf>
    <xf numFmtId="166" fontId="11" fillId="19" borderId="18" xfId="5" applyNumberFormat="1" applyFont="1" applyFill="1" applyBorder="1" applyAlignment="1">
      <alignment vertical="center"/>
    </xf>
    <xf numFmtId="166" fontId="11" fillId="19" borderId="19" xfId="5" applyNumberFormat="1" applyFont="1" applyFill="1" applyBorder="1" applyAlignment="1">
      <alignment vertical="center"/>
    </xf>
    <xf numFmtId="166" fontId="11" fillId="15" borderId="17" xfId="5" applyNumberFormat="1" applyFont="1" applyFill="1" applyBorder="1" applyAlignment="1">
      <alignment vertical="center"/>
    </xf>
    <xf numFmtId="166" fontId="11" fillId="15" borderId="18" xfId="5" applyNumberFormat="1" applyFont="1" applyFill="1" applyBorder="1" applyAlignment="1">
      <alignment vertical="center"/>
    </xf>
    <xf numFmtId="166" fontId="11" fillId="15" borderId="19" xfId="5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4" fontId="11" fillId="2" borderId="12" xfId="5" applyNumberFormat="1" applyFont="1" applyFill="1" applyBorder="1" applyAlignment="1">
      <alignment vertical="center"/>
    </xf>
    <xf numFmtId="166" fontId="11" fillId="2" borderId="23" xfId="5" applyNumberFormat="1" applyFont="1" applyFill="1" applyBorder="1" applyAlignment="1">
      <alignment vertical="center"/>
    </xf>
    <xf numFmtId="166" fontId="11" fillId="2" borderId="13" xfId="5" applyNumberFormat="1" applyFont="1" applyFill="1" applyBorder="1" applyAlignment="1">
      <alignment vertical="center"/>
    </xf>
    <xf numFmtId="4" fontId="11" fillId="2" borderId="7" xfId="5" applyNumberFormat="1" applyFont="1" applyFill="1" applyBorder="1" applyAlignment="1">
      <alignment vertical="center"/>
    </xf>
    <xf numFmtId="166" fontId="11" fillId="2" borderId="0" xfId="5" applyNumberFormat="1" applyFont="1" applyFill="1" applyBorder="1" applyAlignment="1">
      <alignment vertical="center"/>
    </xf>
    <xf numFmtId="166" fontId="11" fillId="2" borderId="3" xfId="5" applyNumberFormat="1" applyFont="1" applyFill="1" applyBorder="1" applyAlignment="1">
      <alignment vertical="center"/>
    </xf>
    <xf numFmtId="4" fontId="11" fillId="2" borderId="10" xfId="5" applyNumberFormat="1" applyFont="1" applyFill="1" applyBorder="1" applyAlignment="1">
      <alignment vertical="center"/>
    </xf>
    <xf numFmtId="166" fontId="11" fillId="2" borderId="9" xfId="5" applyNumberFormat="1" applyFont="1" applyFill="1" applyBorder="1" applyAlignment="1">
      <alignment vertical="center"/>
    </xf>
    <xf numFmtId="166" fontId="11" fillId="2" borderId="2" xfId="5" applyNumberFormat="1" applyFont="1" applyFill="1" applyBorder="1" applyAlignment="1">
      <alignment vertical="center"/>
    </xf>
    <xf numFmtId="49" fontId="19" fillId="18" borderId="16" xfId="0" applyNumberFormat="1" applyFont="1" applyFill="1" applyBorder="1" applyAlignment="1">
      <alignment horizontal="center" vertical="center"/>
    </xf>
    <xf numFmtId="0" fontId="19" fillId="18" borderId="8" xfId="0" applyFont="1" applyFill="1" applyBorder="1" applyAlignment="1">
      <alignment horizontal="center" vertical="center"/>
    </xf>
    <xf numFmtId="0" fontId="0" fillId="18" borderId="8" xfId="0" applyFill="1" applyBorder="1" applyAlignment="1"/>
    <xf numFmtId="0" fontId="0" fillId="18" borderId="6" xfId="0" applyFill="1" applyBorder="1" applyAlignment="1"/>
    <xf numFmtId="0" fontId="14" fillId="13" borderId="5" xfId="0" applyFont="1" applyFill="1" applyBorder="1" applyAlignment="1">
      <alignment horizontal="right" vertical="center"/>
    </xf>
    <xf numFmtId="0" fontId="14" fillId="13" borderId="5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0" fillId="8" borderId="5" xfId="0" applyFont="1" applyFill="1" applyBorder="1" applyAlignment="1">
      <alignment horizontal="center" vertical="center"/>
    </xf>
    <xf numFmtId="0" fontId="0" fillId="0" borderId="5" xfId="0" applyBorder="1" applyAlignment="1"/>
    <xf numFmtId="0" fontId="13" fillId="13" borderId="5" xfId="0" applyFont="1" applyFill="1" applyBorder="1" applyAlignment="1">
      <alignment horizontal="center" vertical="center"/>
    </xf>
    <xf numFmtId="49" fontId="19" fillId="17" borderId="16" xfId="0" applyNumberFormat="1" applyFont="1" applyFill="1" applyBorder="1" applyAlignment="1">
      <alignment horizontal="center" vertical="center"/>
    </xf>
    <xf numFmtId="0" fontId="19" fillId="17" borderId="8" xfId="0" applyFont="1" applyFill="1" applyBorder="1" applyAlignment="1">
      <alignment horizontal="center" vertical="center"/>
    </xf>
    <xf numFmtId="0" fontId="0" fillId="17" borderId="8" xfId="0" applyFill="1" applyBorder="1" applyAlignment="1"/>
    <xf numFmtId="0" fontId="0" fillId="17" borderId="6" xfId="0" applyFill="1" applyBorder="1" applyAlignment="1"/>
    <xf numFmtId="0" fontId="14" fillId="13" borderId="15" xfId="0" applyFont="1" applyFill="1" applyBorder="1" applyAlignment="1">
      <alignment horizontal="right" vertical="center"/>
    </xf>
    <xf numFmtId="0" fontId="13" fillId="0" borderId="10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7" xfId="0" applyFont="1" applyBorder="1" applyAlignment="1"/>
    <xf numFmtId="0" fontId="13" fillId="0" borderId="0" xfId="0" applyFont="1" applyBorder="1" applyAlignment="1"/>
    <xf numFmtId="0" fontId="13" fillId="0" borderId="3" xfId="0" applyFont="1" applyBorder="1" applyAlignment="1"/>
    <xf numFmtId="0" fontId="10" fillId="20" borderId="5" xfId="0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center"/>
    </xf>
    <xf numFmtId="0" fontId="13" fillId="0" borderId="7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28" fillId="21" borderId="1" xfId="0" applyFont="1" applyFill="1" applyBorder="1" applyAlignment="1">
      <alignment horizontal="center" vertical="center"/>
    </xf>
    <xf numFmtId="0" fontId="29" fillId="21" borderId="1" xfId="0" applyFont="1" applyFill="1" applyBorder="1" applyAlignment="1">
      <alignment horizontal="center" vertical="center"/>
    </xf>
    <xf numFmtId="0" fontId="28" fillId="22" borderId="1" xfId="0" applyFont="1" applyFill="1" applyBorder="1" applyAlignment="1">
      <alignment horizontal="center" vertical="center"/>
    </xf>
    <xf numFmtId="0" fontId="29" fillId="22" borderId="1" xfId="0" applyFont="1" applyFill="1" applyBorder="1" applyAlignment="1">
      <alignment horizontal="center" vertical="center"/>
    </xf>
    <xf numFmtId="0" fontId="28" fillId="17" borderId="1" xfId="0" applyFont="1" applyFill="1" applyBorder="1" applyAlignment="1">
      <alignment horizontal="center" vertical="center"/>
    </xf>
    <xf numFmtId="0" fontId="29" fillId="17" borderId="1" xfId="0" applyFont="1" applyFill="1" applyBorder="1" applyAlignment="1">
      <alignment horizontal="center" vertical="center"/>
    </xf>
    <xf numFmtId="0" fontId="28" fillId="23" borderId="1" xfId="0" applyFont="1" applyFill="1" applyBorder="1" applyAlignment="1">
      <alignment horizontal="center" vertical="center"/>
    </xf>
    <xf numFmtId="0" fontId="29" fillId="23" borderId="1" xfId="0" applyFont="1" applyFill="1" applyBorder="1" applyAlignment="1">
      <alignment horizontal="center" vertical="center"/>
    </xf>
    <xf numFmtId="0" fontId="13" fillId="24" borderId="7" xfId="0" applyFont="1" applyFill="1" applyBorder="1" applyAlignment="1">
      <alignment vertical="center"/>
    </xf>
    <xf numFmtId="0" fontId="13" fillId="24" borderId="0" xfId="0" applyFont="1" applyFill="1" applyBorder="1" applyAlignment="1">
      <alignment vertical="center"/>
    </xf>
    <xf numFmtId="0" fontId="13" fillId="24" borderId="3" xfId="0" applyFont="1" applyFill="1" applyBorder="1" applyAlignment="1">
      <alignment vertical="center"/>
    </xf>
    <xf numFmtId="0" fontId="13" fillId="24" borderId="7" xfId="0" applyFont="1" applyFill="1" applyBorder="1"/>
    <xf numFmtId="0" fontId="13" fillId="24" borderId="0" xfId="0" applyFont="1" applyFill="1" applyBorder="1"/>
    <xf numFmtId="0" fontId="13" fillId="24" borderId="3" xfId="0" applyFont="1" applyFill="1" applyBorder="1"/>
    <xf numFmtId="0" fontId="13" fillId="24" borderId="11" xfId="0" applyFont="1" applyFill="1" applyBorder="1"/>
    <xf numFmtId="0" fontId="13" fillId="24" borderId="1" xfId="0" applyFont="1" applyFill="1" applyBorder="1"/>
    <xf numFmtId="0" fontId="13" fillId="24" borderId="4" xfId="0" applyFont="1" applyFill="1" applyBorder="1"/>
    <xf numFmtId="0" fontId="15" fillId="24" borderId="7" xfId="0" applyFont="1" applyFill="1" applyBorder="1" applyAlignment="1">
      <alignment vertical="center"/>
    </xf>
    <xf numFmtId="0" fontId="15" fillId="24" borderId="0" xfId="0" applyFont="1" applyFill="1" applyBorder="1" applyAlignment="1">
      <alignment vertical="center"/>
    </xf>
    <xf numFmtId="0" fontId="15" fillId="24" borderId="3" xfId="0" applyFont="1" applyFill="1" applyBorder="1" applyAlignment="1">
      <alignment vertical="center"/>
    </xf>
    <xf numFmtId="0" fontId="18" fillId="24" borderId="7" xfId="0" applyFont="1" applyFill="1" applyBorder="1" applyAlignment="1">
      <alignment vertical="center"/>
    </xf>
    <xf numFmtId="0" fontId="18" fillId="24" borderId="0" xfId="0" applyFont="1" applyFill="1" applyBorder="1" applyAlignment="1">
      <alignment vertical="center"/>
    </xf>
    <xf numFmtId="0" fontId="18" fillId="24" borderId="3" xfId="0" applyFont="1" applyFill="1" applyBorder="1" applyAlignment="1">
      <alignment vertical="center"/>
    </xf>
    <xf numFmtId="0" fontId="13" fillId="24" borderId="7" xfId="0" applyFont="1" applyFill="1" applyBorder="1" applyAlignment="1">
      <alignment vertical="center" wrapText="1"/>
    </xf>
    <xf numFmtId="0" fontId="13" fillId="24" borderId="0" xfId="0" applyFont="1" applyFill="1" applyBorder="1" applyAlignment="1">
      <alignment vertical="center" wrapText="1"/>
    </xf>
    <xf numFmtId="0" fontId="13" fillId="24" borderId="3" xfId="0" applyFont="1" applyFill="1" applyBorder="1" applyAlignment="1">
      <alignment vertical="center" wrapText="1"/>
    </xf>
    <xf numFmtId="0" fontId="16" fillId="24" borderId="7" xfId="0" applyFont="1" applyFill="1" applyBorder="1" applyAlignment="1">
      <alignment vertical="center"/>
    </xf>
    <xf numFmtId="0" fontId="16" fillId="24" borderId="0" xfId="0" applyFont="1" applyFill="1" applyBorder="1" applyAlignment="1">
      <alignment vertical="center"/>
    </xf>
    <xf numFmtId="0" fontId="16" fillId="24" borderId="3" xfId="0" applyFont="1" applyFill="1" applyBorder="1" applyAlignment="1">
      <alignment vertical="center"/>
    </xf>
    <xf numFmtId="0" fontId="13" fillId="24" borderId="10" xfId="0" applyFont="1" applyFill="1" applyBorder="1" applyAlignment="1">
      <alignment vertical="center"/>
    </xf>
    <xf numFmtId="0" fontId="13" fillId="24" borderId="9" xfId="0" applyFont="1" applyFill="1" applyBorder="1" applyAlignment="1">
      <alignment vertical="center"/>
    </xf>
    <xf numFmtId="0" fontId="13" fillId="24" borderId="2" xfId="0" applyFont="1" applyFill="1" applyBorder="1" applyAlignment="1">
      <alignment vertical="center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</cellXfs>
  <cellStyles count="13">
    <cellStyle name="Euro" xfId="1"/>
    <cellStyle name="Euro 2" xfId="2"/>
    <cellStyle name="Euro 2 2" xfId="3"/>
    <cellStyle name="Euro 3" xfId="4"/>
    <cellStyle name="Milliers" xfId="5" builtinId="3"/>
    <cellStyle name="Milliers 2" xfId="6"/>
    <cellStyle name="Milliers 2 2" xfId="7"/>
    <cellStyle name="Milliers 3" xfId="8"/>
    <cellStyle name="Normal" xfId="0" builtinId="0"/>
    <cellStyle name="Normal 2" xfId="9"/>
    <cellStyle name="Pourcentage 2" xfId="10"/>
    <cellStyle name="Pourcentage 2 2" xfId="11"/>
    <cellStyle name="Pourcentage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BE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l'exercice propre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7034064046529835E-2"/>
          <c:y val="0.10728083209509658"/>
          <c:w val="0.7019660663367403"/>
          <c:h val="0.79173848439821692"/>
        </c:manualLayout>
      </c:layout>
      <c:barChart>
        <c:barDir val="col"/>
        <c:grouping val="clustered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F5-4F04-B195-D9FC0B134044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64429.36999999918</c:v>
                </c:pt>
                <c:pt idx="1">
                  <c:v>85035.979999999516</c:v>
                </c:pt>
                <c:pt idx="2">
                  <c:v>81598.289999999106</c:v>
                </c:pt>
                <c:pt idx="3">
                  <c:v>98412.749999999069</c:v>
                </c:pt>
                <c:pt idx="4">
                  <c:v>998691.5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F5-4F04-B195-D9FC0B134044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DF5-4F04-B195-D9FC0B134044}"/>
            </c:ext>
          </c:extLst>
        </c:ser>
        <c:dLbls/>
        <c:gapWidth val="0"/>
        <c:axId val="94731264"/>
        <c:axId val="94745344"/>
      </c:barChart>
      <c:catAx>
        <c:axId val="947312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94745344"/>
        <c:crosses val="autoZero"/>
        <c:auto val="1"/>
        <c:lblAlgn val="ctr"/>
        <c:lblOffset val="100"/>
      </c:catAx>
      <c:valAx>
        <c:axId val="94745344"/>
        <c:scaling>
          <c:orientation val="minMax"/>
        </c:scaling>
        <c:axPos val="l"/>
        <c:numFmt formatCode="General" sourceLinked="1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94731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815"/>
          <c:y val="0.95840881702565772"/>
          <c:w val="0.28726625947129986"/>
          <c:h val="3.8377461361163434E-2"/>
        </c:manualLayout>
      </c:layout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BE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global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7089564092672869E-2"/>
          <c:y val="0.10728083209509658"/>
          <c:w val="0.70175134448251619"/>
          <c:h val="0.79768202080237738"/>
        </c:manualLayout>
      </c:layout>
      <c:barChart>
        <c:barDir val="col"/>
        <c:grouping val="clustered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C4-4439-9241-337919D5BB5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1423526.1999999983</c:v>
                </c:pt>
                <c:pt idx="1">
                  <c:v>658722.03999999911</c:v>
                </c:pt>
                <c:pt idx="2">
                  <c:v>140896.08999999892</c:v>
                </c:pt>
                <c:pt idx="3">
                  <c:v>576928.9599999981</c:v>
                </c:pt>
                <c:pt idx="4">
                  <c:v>524660.0700000003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C4-4439-9241-337919D5BB5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C4-4439-9241-337919D5BB58}"/>
            </c:ext>
          </c:extLst>
        </c:ser>
        <c:dLbls/>
        <c:gapWidth val="0"/>
        <c:axId val="96903552"/>
        <c:axId val="96905088"/>
      </c:barChart>
      <c:catAx>
        <c:axId val="969035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96905088"/>
        <c:crosses val="autoZero"/>
        <c:auto val="1"/>
        <c:lblAlgn val="ctr"/>
        <c:lblOffset val="100"/>
      </c:catAx>
      <c:valAx>
        <c:axId val="96905088"/>
        <c:scaling>
          <c:orientation val="minMax"/>
        </c:scaling>
        <c:axPos val="l"/>
        <c:numFmt formatCode="General" sourceLinked="1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96903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05"/>
          <c:y val="0.96173883539446126"/>
          <c:w val="0.28726625947129986"/>
          <c:h val="3.5143381965812973E-2"/>
        </c:manualLayout>
      </c:layout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BE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59623333002"/>
          <c:y val="2.90072628655305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697069327279108E-2"/>
          <c:y val="0.17370481698086496"/>
          <c:w val="0.88485852841201029"/>
          <c:h val="0.6452252208100544"/>
        </c:manualLayout>
      </c:layout>
      <c:barChart>
        <c:barDir val="col"/>
        <c:grouping val="clustered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8249245.3700000001</c:v>
                </c:pt>
                <c:pt idx="1">
                  <c:v>8141517.7500000009</c:v>
                </c:pt>
                <c:pt idx="2">
                  <c:v>7905835.9400000004</c:v>
                </c:pt>
                <c:pt idx="3">
                  <c:v>7876339.120000001</c:v>
                </c:pt>
                <c:pt idx="4">
                  <c:v>8457256.1699999999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20-4FAF-A832-02ED65A229C6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8313674.7399999993</c:v>
                </c:pt>
                <c:pt idx="1">
                  <c:v>8226553.7300000004</c:v>
                </c:pt>
                <c:pt idx="2">
                  <c:v>7987434.2299999995</c:v>
                </c:pt>
                <c:pt idx="3">
                  <c:v>7974751.8700000001</c:v>
                </c:pt>
                <c:pt idx="4">
                  <c:v>9455947.6699999999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20-4FAF-A832-02ED65A229C6}"/>
            </c:ext>
          </c:extLst>
        </c:ser>
        <c:dLbls/>
        <c:axId val="117318016"/>
        <c:axId val="117319552"/>
      </c:barChart>
      <c:catAx>
        <c:axId val="11731801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7319552"/>
        <c:crosses val="autoZero"/>
        <c:auto val="1"/>
        <c:lblAlgn val="ctr"/>
        <c:lblOffset val="100"/>
      </c:catAx>
      <c:valAx>
        <c:axId val="11731955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7318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92E-2"/>
          <c:y val="0.92207407511121242"/>
          <c:w val="0.93377966030872939"/>
          <c:h val="5.9141777412380969E-2"/>
        </c:manualLayout>
      </c:layout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BE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extraordinaires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72278453137"/>
          <c:y val="3.59655043119610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697069327279108E-2"/>
          <c:y val="0.18100637730201086"/>
          <c:w val="0.88485852841201029"/>
          <c:h val="0.63488020867226325"/>
        </c:manualLayout>
      </c:layout>
      <c:barChart>
        <c:barDir val="col"/>
        <c:grouping val="clustered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9372220.1999999993</c:v>
                </c:pt>
                <c:pt idx="1">
                  <c:v>1397141.74</c:v>
                </c:pt>
                <c:pt idx="2">
                  <c:v>1670197.5</c:v>
                </c:pt>
                <c:pt idx="3">
                  <c:v>2164547.35</c:v>
                </c:pt>
                <c:pt idx="4">
                  <c:v>5210331.95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A9-4A8D-831C-0B2D36AF9C9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7904082</c:v>
                </c:pt>
                <c:pt idx="1">
                  <c:v>842210.88</c:v>
                </c:pt>
                <c:pt idx="2">
                  <c:v>1273397.6000000001</c:v>
                </c:pt>
                <c:pt idx="3">
                  <c:v>1918528.67</c:v>
                </c:pt>
                <c:pt idx="4">
                  <c:v>3360086.6300000004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A9-4A8D-831C-0B2D36AF9C99}"/>
            </c:ext>
          </c:extLst>
        </c:ser>
        <c:dLbls/>
        <c:axId val="98856960"/>
        <c:axId val="98858496"/>
      </c:barChart>
      <c:catAx>
        <c:axId val="988569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98858496"/>
        <c:crosses val="autoZero"/>
        <c:auto val="1"/>
        <c:lblAlgn val="ctr"/>
        <c:lblOffset val="100"/>
      </c:catAx>
      <c:valAx>
        <c:axId val="988584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98856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92E-2"/>
          <c:y val="0.92351244585371972"/>
          <c:w val="0.93377966030872939"/>
          <c:h val="5.8049353739376676E-2"/>
        </c:manualLayout>
      </c:layout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xmlns="" id="{8A37BDFC-C5E3-45CF-92BE-3AD6260F94CB}"/>
            </a:ext>
          </a:extLst>
        </xdr:cNvPr>
        <xdr:cNvSpPr txBox="1">
          <a:spLocks noChangeArrowheads="1"/>
        </xdr:cNvSpPr>
      </xdr:nvSpPr>
      <xdr:spPr bwMode="auto">
        <a:xfrm>
          <a:off x="2200275" y="942975"/>
          <a:ext cx="2647950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/>
              <a:cs typeface="Arial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6</xdr:row>
      <xdr:rowOff>104775</xdr:rowOff>
    </xdr:from>
    <xdr:to>
      <xdr:col>3</xdr:col>
      <xdr:colOff>66675</xdr:colOff>
      <xdr:row>11</xdr:row>
      <xdr:rowOff>85725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xmlns="" id="{A575F641-E840-42DA-B834-9E38622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9550" y="11049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323850</xdr:colOff>
      <xdr:row>6</xdr:row>
      <xdr:rowOff>114300</xdr:rowOff>
    </xdr:from>
    <xdr:to>
      <xdr:col>18</xdr:col>
      <xdr:colOff>276225</xdr:colOff>
      <xdr:row>10</xdr:row>
      <xdr:rowOff>161925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xmlns="" id="{DDA9C221-EDB2-483D-B399-7F367989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111442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xmlns="" id="{A88F9CE9-C582-4330-B091-BCDEA635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xmlns="" id="{9FB8FC4F-4963-462A-99BB-AC0014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xmlns="" id="{2F55E450-DCCB-4A63-89EB-1871E948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xmlns="" id="{ED6F37F4-0D81-45FE-A9EC-8FED4027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E7"/>
  <sheetViews>
    <sheetView workbookViewId="0">
      <selection activeCell="C9" sqref="C9"/>
    </sheetView>
  </sheetViews>
  <sheetFormatPr baseColWidth="10" defaultRowHeight="12.75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>
      <c r="A1" s="1" t="e">
        <f>#REF!</f>
        <v>#REF!</v>
      </c>
      <c r="B1" s="1"/>
      <c r="C1" s="1" t="s">
        <v>0</v>
      </c>
      <c r="D1" s="1"/>
      <c r="E1" s="1"/>
    </row>
    <row r="2" spans="1:5">
      <c r="A2" s="1"/>
      <c r="B2" s="1"/>
      <c r="C2" s="1"/>
      <c r="D2" s="1"/>
      <c r="E2" s="1"/>
    </row>
    <row r="3" spans="1:5">
      <c r="A3" s="9" t="s">
        <v>8</v>
      </c>
      <c r="B3" s="10" t="s">
        <v>9</v>
      </c>
    </row>
    <row r="5" spans="1:5">
      <c r="A5" t="s">
        <v>10</v>
      </c>
      <c r="B5" s="11"/>
      <c r="C5" s="5"/>
    </row>
    <row r="6" spans="1:5">
      <c r="B6" s="5"/>
      <c r="C6" s="5"/>
    </row>
    <row r="7" spans="1:5">
      <c r="B7" s="11"/>
      <c r="C7" s="5" t="s">
        <v>11</v>
      </c>
    </row>
  </sheetData>
  <pageMargins left="0.78740157499999996" right="0.78740157499999996" top="0.984251969" bottom="0.984251969" header="0.4921259845" footer="0.4921259845"/>
  <pageSetup paperSize="9" orientation="landscape" horizontalDpi="300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17"/>
  <dimension ref="A1:S51"/>
  <sheetViews>
    <sheetView zoomScaleNormal="100" workbookViewId="0">
      <selection activeCell="A4" sqref="A4"/>
    </sheetView>
  </sheetViews>
  <sheetFormatPr baseColWidth="10" defaultRowHeight="12.75"/>
  <cols>
    <col min="1" max="19" width="5.28515625" customWidth="1"/>
  </cols>
  <sheetData>
    <row r="1" spans="1:19" ht="13.15" customHeight="1">
      <c r="A1" s="193" t="str">
        <f>Coordonnées!A1</f>
        <v>Synthèse du Budget</v>
      </c>
      <c r="B1" s="149"/>
      <c r="C1" s="149"/>
      <c r="D1" s="145" t="str">
        <f>Coordonnées!D1</f>
        <v>Administration communale de</v>
      </c>
      <c r="E1" s="145"/>
      <c r="F1" s="145"/>
      <c r="G1" s="145"/>
      <c r="H1" s="145"/>
      <c r="I1" s="145"/>
      <c r="J1" s="143" t="str">
        <f>Coordonnées!J1</f>
        <v>LA ROCHE EN ARDENNE</v>
      </c>
      <c r="K1" s="143"/>
      <c r="L1" s="143"/>
      <c r="M1" s="143"/>
      <c r="N1" s="143"/>
      <c r="O1" s="143"/>
      <c r="P1" s="169" t="str">
        <f>Coordonnées!P1</f>
        <v>Code INS</v>
      </c>
      <c r="Q1" s="170"/>
      <c r="R1" s="165">
        <f>Coordonnées!R1</f>
        <v>83031</v>
      </c>
      <c r="S1" s="166"/>
    </row>
    <row r="2" spans="1:19">
      <c r="A2" s="150"/>
      <c r="B2" s="151"/>
      <c r="C2" s="151"/>
      <c r="D2" s="146"/>
      <c r="E2" s="146"/>
      <c r="F2" s="147"/>
      <c r="G2" s="147"/>
      <c r="H2" s="146"/>
      <c r="I2" s="146"/>
      <c r="J2" s="144"/>
      <c r="K2" s="144"/>
      <c r="L2" s="144"/>
      <c r="M2" s="144"/>
      <c r="N2" s="144"/>
      <c r="O2" s="144"/>
      <c r="P2" s="171" t="str">
        <f>Coordonnées!P2</f>
        <v>Exercice:</v>
      </c>
      <c r="Q2" s="172"/>
      <c r="R2" s="167">
        <f>Coordonnées!R2</f>
        <v>2022</v>
      </c>
      <c r="S2" s="168"/>
    </row>
    <row r="3" spans="1:19">
      <c r="A3" s="86" t="str">
        <f>Coordonnées!A3</f>
        <v>Modèle officiel généré par l'application eComptes © SPW Intérieur et Action Sociale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40" t="str">
        <f>Coordonnées!P3</f>
        <v>Version:</v>
      </c>
      <c r="Q3" s="141"/>
      <c r="R3" s="173">
        <f>Coordonnées!R3</f>
        <v>1</v>
      </c>
      <c r="S3" s="174"/>
    </row>
    <row r="4" spans="1:19" ht="13.15" customHeight="1">
      <c r="A4" s="38"/>
      <c r="B4" s="38"/>
      <c r="C4" s="38"/>
      <c r="D4" s="38"/>
      <c r="E4" s="38"/>
      <c r="F4" s="38"/>
      <c r="G4" s="3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16.149999999999999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18"/>
      <c r="S5" s="18"/>
    </row>
    <row r="6" spans="1:19" ht="16.149999999999999" customHeight="1">
      <c r="A6" s="14" t="s">
        <v>38</v>
      </c>
      <c r="B6" s="13"/>
      <c r="C6" s="13"/>
      <c r="D6" s="13"/>
      <c r="E6" s="13"/>
      <c r="F6" s="39"/>
      <c r="G6" s="18"/>
      <c r="H6" s="18"/>
      <c r="I6" s="18"/>
      <c r="J6" s="18"/>
      <c r="K6" s="18"/>
      <c r="L6" s="18"/>
      <c r="M6" s="39"/>
      <c r="N6" s="39"/>
      <c r="O6" s="39"/>
      <c r="P6" s="39"/>
      <c r="Q6" s="18"/>
      <c r="R6" s="18"/>
      <c r="S6" s="18"/>
    </row>
    <row r="7" spans="1:19" ht="16.899999999999999" customHeight="1">
      <c r="A7" s="56"/>
      <c r="B7" s="57"/>
      <c r="C7" s="57"/>
      <c r="D7" s="57"/>
      <c r="E7" s="57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58"/>
      <c r="S7" s="58"/>
    </row>
    <row r="8" spans="1:19" ht="16.899999999999999" customHeight="1">
      <c r="A8" s="46"/>
      <c r="B8" s="297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9"/>
      <c r="S8" s="60"/>
    </row>
    <row r="9" spans="1:19" ht="16.899999999999999" customHeight="1">
      <c r="A9" s="46"/>
      <c r="B9" s="276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8"/>
      <c r="S9" s="46"/>
    </row>
    <row r="10" spans="1:19" ht="16.899999999999999" customHeight="1">
      <c r="A10" s="46"/>
      <c r="B10" s="276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8"/>
      <c r="S10" s="46"/>
    </row>
    <row r="11" spans="1:19" ht="16.899999999999999" customHeight="1">
      <c r="A11" s="46"/>
      <c r="B11" s="276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8"/>
      <c r="S11" s="50"/>
    </row>
    <row r="12" spans="1:19" ht="16.899999999999999" customHeight="1">
      <c r="A12" s="46"/>
      <c r="B12" s="276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8"/>
      <c r="S12" s="51"/>
    </row>
    <row r="13" spans="1:19" ht="16.899999999999999" customHeight="1">
      <c r="A13" s="46"/>
      <c r="B13" s="276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8"/>
      <c r="S13" s="51"/>
    </row>
    <row r="14" spans="1:19" ht="16.899999999999999" customHeight="1">
      <c r="A14" s="46"/>
      <c r="B14" s="276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8"/>
      <c r="S14" s="51"/>
    </row>
    <row r="15" spans="1:19" ht="16.899999999999999" customHeight="1">
      <c r="A15" s="52"/>
      <c r="B15" s="291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3"/>
      <c r="S15" s="51"/>
    </row>
    <row r="16" spans="1:19" ht="16.899999999999999" customHeight="1">
      <c r="A16" s="46"/>
      <c r="B16" s="276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8"/>
      <c r="S16" s="51"/>
    </row>
    <row r="17" spans="1:19" ht="16.899999999999999" customHeight="1">
      <c r="A17" s="46"/>
      <c r="B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8"/>
      <c r="S17" s="51"/>
    </row>
    <row r="18" spans="1:19" ht="16.899999999999999" customHeight="1">
      <c r="A18" s="46"/>
      <c r="B18" s="276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8"/>
      <c r="S18" s="50"/>
    </row>
    <row r="19" spans="1:19" s="49" customFormat="1" ht="16.899999999999999" customHeight="1">
      <c r="A19" s="52"/>
      <c r="B19" s="291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3"/>
      <c r="S19" s="53"/>
    </row>
    <row r="20" spans="1:19" s="49" customFormat="1" ht="16.899999999999999" customHeight="1">
      <c r="A20" s="52"/>
      <c r="B20" s="291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3"/>
      <c r="S20" s="53"/>
    </row>
    <row r="21" spans="1:19" ht="16.899999999999999" customHeight="1">
      <c r="A21" s="46"/>
      <c r="B21" s="276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8"/>
      <c r="S21" s="51"/>
    </row>
    <row r="22" spans="1:19" ht="16.899999999999999" customHeight="1">
      <c r="A22" s="46"/>
      <c r="B22" s="276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8"/>
      <c r="S22" s="51"/>
    </row>
    <row r="23" spans="1:19" ht="16.899999999999999" customHeight="1">
      <c r="A23" s="46"/>
      <c r="B23" s="276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8"/>
      <c r="S23" s="51"/>
    </row>
    <row r="24" spans="1:19" ht="16.899999999999999" customHeight="1">
      <c r="A24" s="46"/>
      <c r="B24" s="276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8"/>
      <c r="S24" s="51"/>
    </row>
    <row r="25" spans="1:19" ht="16.899999999999999" customHeight="1">
      <c r="A25" s="46"/>
      <c r="B25" s="276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8"/>
      <c r="S25" s="51"/>
    </row>
    <row r="26" spans="1:19" ht="16.899999999999999" customHeight="1">
      <c r="A26" s="46"/>
      <c r="B26" s="276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8"/>
      <c r="S26" s="51"/>
    </row>
    <row r="27" spans="1:19" ht="16.899999999999999" customHeight="1">
      <c r="A27" s="54"/>
      <c r="B27" s="285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7"/>
      <c r="S27" s="61"/>
    </row>
    <row r="28" spans="1:19" ht="16.899999999999999" customHeight="1">
      <c r="A28" s="46"/>
      <c r="B28" s="276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8"/>
      <c r="S28" s="51"/>
    </row>
    <row r="29" spans="1:19" ht="16.899999999999999" customHeight="1">
      <c r="A29" s="46"/>
      <c r="B29" s="276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8"/>
      <c r="S29" s="51"/>
    </row>
    <row r="30" spans="1:19" s="49" customFormat="1" ht="16.899999999999999" customHeight="1">
      <c r="A30" s="52"/>
      <c r="B30" s="291"/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3"/>
      <c r="S30" s="53"/>
    </row>
    <row r="31" spans="1:19" ht="16.899999999999999" customHeight="1">
      <c r="A31" s="46"/>
      <c r="B31" s="276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8"/>
      <c r="S31" s="51"/>
    </row>
    <row r="32" spans="1:19" ht="16.899999999999999" customHeight="1">
      <c r="A32" s="54"/>
      <c r="B32" s="285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7"/>
      <c r="S32" s="61"/>
    </row>
    <row r="33" spans="1:19" ht="16.899999999999999" customHeight="1">
      <c r="A33" s="54"/>
      <c r="B33" s="285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7"/>
      <c r="S33" s="61"/>
    </row>
    <row r="34" spans="1:19" s="49" customFormat="1" ht="16.899999999999999" customHeight="1">
      <c r="A34" s="52"/>
      <c r="B34" s="291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3"/>
      <c r="S34" s="53"/>
    </row>
    <row r="35" spans="1:19" ht="16.899999999999999" customHeight="1">
      <c r="A35" s="46"/>
      <c r="B35" s="276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8"/>
      <c r="S35" s="51"/>
    </row>
    <row r="36" spans="1:19" ht="16.899999999999999" customHeight="1">
      <c r="A36" s="55"/>
      <c r="B36" s="294"/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6"/>
      <c r="S36" s="61"/>
    </row>
    <row r="37" spans="1:19" s="49" customFormat="1" ht="16.899999999999999" customHeight="1">
      <c r="A37" s="52"/>
      <c r="B37" s="291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3"/>
      <c r="S37" s="53"/>
    </row>
    <row r="38" spans="1:19" ht="16.899999999999999" customHeight="1">
      <c r="A38" s="46"/>
      <c r="B38" s="276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8"/>
      <c r="S38" s="51"/>
    </row>
    <row r="39" spans="1:19" ht="16.899999999999999" customHeight="1">
      <c r="A39" s="46"/>
      <c r="B39" s="276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7"/>
      <c r="R39" s="278"/>
      <c r="S39" s="51"/>
    </row>
    <row r="40" spans="1:19" ht="16.899999999999999" customHeight="1">
      <c r="A40" s="46"/>
      <c r="B40" s="276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8"/>
      <c r="S40" s="51"/>
    </row>
    <row r="41" spans="1:19" ht="16.899999999999999" customHeight="1">
      <c r="A41" s="46"/>
      <c r="B41" s="276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8"/>
      <c r="S41" s="51"/>
    </row>
    <row r="42" spans="1:19" ht="16.899999999999999" customHeight="1">
      <c r="A42" s="46"/>
      <c r="B42" s="276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8"/>
      <c r="S42" s="51"/>
    </row>
    <row r="43" spans="1:19" ht="16.899999999999999" customHeight="1">
      <c r="A43" s="46"/>
      <c r="B43" s="276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8"/>
      <c r="S43" s="51"/>
    </row>
    <row r="44" spans="1:19" ht="16.899999999999999" customHeight="1">
      <c r="A44" s="54"/>
      <c r="B44" s="285"/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7"/>
      <c r="S44" s="61"/>
    </row>
    <row r="45" spans="1:19" ht="16.899999999999999" customHeight="1">
      <c r="A45" s="50"/>
      <c r="B45" s="288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90"/>
      <c r="S45" s="51"/>
    </row>
    <row r="46" spans="1:19" ht="16.899999999999999" customHeight="1">
      <c r="A46" s="46"/>
      <c r="B46" s="276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8"/>
      <c r="S46" s="51"/>
    </row>
    <row r="47" spans="1:19" ht="16.899999999999999" customHeight="1">
      <c r="A47" s="46"/>
      <c r="B47" s="276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8"/>
      <c r="S47" s="46"/>
    </row>
    <row r="48" spans="1:19" ht="16.899999999999999" customHeight="1">
      <c r="A48" s="56"/>
      <c r="B48" s="279"/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1"/>
      <c r="S48" s="56"/>
    </row>
    <row r="49" spans="1:19" ht="16.899999999999999" customHeight="1">
      <c r="A49" s="56"/>
      <c r="B49" s="279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1"/>
      <c r="S49" s="56"/>
    </row>
    <row r="50" spans="1:19" ht="16.899999999999999" customHeight="1">
      <c r="A50" s="56"/>
      <c r="B50" s="282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4"/>
      <c r="S50" s="56"/>
    </row>
    <row r="51" spans="1:19" ht="16.899999999999999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</row>
  </sheetData>
  <mergeCells count="52">
    <mergeCell ref="P3:Q3"/>
    <mergeCell ref="R3:S3"/>
    <mergeCell ref="A1:C2"/>
    <mergeCell ref="D1:I2"/>
    <mergeCell ref="J1:O2"/>
    <mergeCell ref="P1:Q1"/>
    <mergeCell ref="R1:S1"/>
    <mergeCell ref="P2:Q2"/>
    <mergeCell ref="R2:S2"/>
    <mergeCell ref="B8:R8"/>
    <mergeCell ref="B9:R9"/>
    <mergeCell ref="B10:R10"/>
    <mergeCell ref="B11:R11"/>
    <mergeCell ref="B12:R12"/>
    <mergeCell ref="B13:R13"/>
    <mergeCell ref="B14:R14"/>
    <mergeCell ref="B15:R15"/>
    <mergeCell ref="B16:R16"/>
    <mergeCell ref="B17:R17"/>
    <mergeCell ref="B18:R18"/>
    <mergeCell ref="B19:R19"/>
    <mergeCell ref="B20:R20"/>
    <mergeCell ref="B21:R21"/>
    <mergeCell ref="B22:R22"/>
    <mergeCell ref="B23:R23"/>
    <mergeCell ref="B24:R24"/>
    <mergeCell ref="B25:R25"/>
    <mergeCell ref="B26:R26"/>
    <mergeCell ref="B27:R27"/>
    <mergeCell ref="B28:R28"/>
    <mergeCell ref="B29:R29"/>
    <mergeCell ref="B30:R30"/>
    <mergeCell ref="B31:R31"/>
    <mergeCell ref="B32:R32"/>
    <mergeCell ref="B33:R33"/>
    <mergeCell ref="B34:R34"/>
    <mergeCell ref="B35:R35"/>
    <mergeCell ref="B36:R36"/>
    <mergeCell ref="B37:R37"/>
    <mergeCell ref="B38:R38"/>
    <mergeCell ref="B39:R39"/>
    <mergeCell ref="B40:R40"/>
    <mergeCell ref="B41:R41"/>
    <mergeCell ref="B42:R42"/>
    <mergeCell ref="B43:R43"/>
    <mergeCell ref="B49:R49"/>
    <mergeCell ref="B50:R50"/>
    <mergeCell ref="B44:R44"/>
    <mergeCell ref="B45:R45"/>
    <mergeCell ref="B46:R46"/>
    <mergeCell ref="B47:R47"/>
    <mergeCell ref="B48:R48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>
    <oddFooter>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18"/>
  <dimension ref="A1:S52"/>
  <sheetViews>
    <sheetView zoomScaleNormal="100" workbookViewId="0">
      <selection activeCell="A4" sqref="A4"/>
    </sheetView>
  </sheetViews>
  <sheetFormatPr baseColWidth="10" defaultRowHeight="12.75"/>
  <cols>
    <col min="1" max="19" width="5.28515625" customWidth="1"/>
  </cols>
  <sheetData>
    <row r="1" spans="1:19" ht="13.15" customHeight="1">
      <c r="A1" s="193" t="str">
        <f>Coordonnées!A1</f>
        <v>Synthèse du Budget</v>
      </c>
      <c r="B1" s="149"/>
      <c r="C1" s="149"/>
      <c r="D1" s="145" t="str">
        <f>Coordonnées!D1</f>
        <v>Administration communale de</v>
      </c>
      <c r="E1" s="145"/>
      <c r="F1" s="145"/>
      <c r="G1" s="145"/>
      <c r="H1" s="145"/>
      <c r="I1" s="145"/>
      <c r="J1" s="143" t="str">
        <f>Coordonnées!J1</f>
        <v>LA ROCHE EN ARDENNE</v>
      </c>
      <c r="K1" s="143"/>
      <c r="L1" s="143"/>
      <c r="M1" s="143"/>
      <c r="N1" s="143"/>
      <c r="O1" s="143"/>
      <c r="P1" s="169" t="str">
        <f>Coordonnées!P1</f>
        <v>Code INS</v>
      </c>
      <c r="Q1" s="170"/>
      <c r="R1" s="165">
        <f>Coordonnées!R1</f>
        <v>83031</v>
      </c>
      <c r="S1" s="166"/>
    </row>
    <row r="2" spans="1:19">
      <c r="A2" s="150"/>
      <c r="B2" s="151"/>
      <c r="C2" s="151"/>
      <c r="D2" s="146"/>
      <c r="E2" s="146"/>
      <c r="F2" s="147"/>
      <c r="G2" s="147"/>
      <c r="H2" s="146"/>
      <c r="I2" s="146"/>
      <c r="J2" s="144"/>
      <c r="K2" s="144"/>
      <c r="L2" s="144"/>
      <c r="M2" s="144"/>
      <c r="N2" s="144"/>
      <c r="O2" s="144"/>
      <c r="P2" s="171" t="str">
        <f>Coordonnées!P2</f>
        <v>Exercice:</v>
      </c>
      <c r="Q2" s="172"/>
      <c r="R2" s="167">
        <f>Coordonnées!R2</f>
        <v>2022</v>
      </c>
      <c r="S2" s="168"/>
    </row>
    <row r="3" spans="1:19">
      <c r="A3" s="86" t="str">
        <f>Coordonnées!A3</f>
        <v>Modèle officiel généré par l'application eComptes © SPW Intérieur et Action Sociale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40" t="str">
        <f>Coordonnées!P3</f>
        <v>Version:</v>
      </c>
      <c r="Q3" s="141"/>
      <c r="R3" s="173">
        <f>Coordonnées!R3</f>
        <v>1</v>
      </c>
      <c r="S3" s="174"/>
    </row>
    <row r="4" spans="1:19" ht="13.15" customHeight="1">
      <c r="A4" s="38"/>
      <c r="B4" s="38"/>
      <c r="C4" s="38"/>
      <c r="D4" s="38"/>
      <c r="E4" s="38"/>
      <c r="F4" s="38"/>
      <c r="G4" s="3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16.149999999999999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18"/>
      <c r="S5" s="18"/>
    </row>
    <row r="6" spans="1:19" ht="16.149999999999999" customHeight="1">
      <c r="A6" s="14" t="s">
        <v>39</v>
      </c>
      <c r="B6" s="83"/>
      <c r="C6" s="83"/>
      <c r="D6" s="83"/>
      <c r="E6" s="83"/>
      <c r="F6" s="21"/>
      <c r="G6" s="37"/>
      <c r="H6" s="37"/>
      <c r="I6" s="3"/>
      <c r="J6" s="3"/>
      <c r="K6" s="3"/>
      <c r="L6" s="3"/>
      <c r="M6" s="80"/>
      <c r="N6" s="80"/>
      <c r="O6" s="80"/>
      <c r="P6" s="80"/>
      <c r="Q6" s="3"/>
      <c r="R6" s="3"/>
      <c r="S6" s="3"/>
    </row>
    <row r="7" spans="1:19" ht="16.899999999999999" customHeight="1">
      <c r="A7" s="15"/>
      <c r="B7" s="83"/>
      <c r="C7" s="83"/>
      <c r="D7" s="83"/>
      <c r="E7" s="83"/>
      <c r="F7" s="21"/>
      <c r="G7" s="21"/>
      <c r="H7" s="21"/>
      <c r="I7" s="80"/>
      <c r="J7" s="80"/>
      <c r="K7" s="80"/>
      <c r="L7" s="80"/>
      <c r="M7" s="80"/>
      <c r="N7" s="80"/>
      <c r="O7" s="80"/>
      <c r="P7" s="80"/>
      <c r="Q7" s="80"/>
      <c r="R7" s="3"/>
      <c r="S7" s="3"/>
    </row>
    <row r="8" spans="1:19" ht="16.899999999999999" customHeight="1">
      <c r="A8" s="84" t="s">
        <v>49</v>
      </c>
      <c r="B8" s="15"/>
      <c r="C8" s="85"/>
      <c r="D8" s="85"/>
      <c r="E8" s="85"/>
      <c r="F8" s="84" t="s">
        <v>50</v>
      </c>
      <c r="G8" s="85"/>
      <c r="H8" s="85"/>
      <c r="I8" s="81"/>
      <c r="J8" s="81"/>
      <c r="K8" s="81"/>
      <c r="L8" s="81"/>
      <c r="M8" s="81"/>
      <c r="N8" s="81"/>
      <c r="O8" s="81"/>
      <c r="P8" s="81"/>
      <c r="Q8" s="81"/>
      <c r="R8" s="81"/>
      <c r="S8" s="82"/>
    </row>
    <row r="9" spans="1:19" ht="49.9" customHeight="1">
      <c r="A9" s="301" t="s">
        <v>51</v>
      </c>
      <c r="B9" s="301"/>
      <c r="C9" s="301"/>
      <c r="D9" s="301"/>
      <c r="E9" s="301"/>
      <c r="F9" s="300" t="s">
        <v>52</v>
      </c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</row>
    <row r="10" spans="1:19" ht="49.9" customHeight="1">
      <c r="A10" s="301" t="s">
        <v>30</v>
      </c>
      <c r="B10" s="301"/>
      <c r="C10" s="301"/>
      <c r="D10" s="301"/>
      <c r="E10" s="301"/>
      <c r="F10" s="300" t="s">
        <v>53</v>
      </c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</row>
    <row r="11" spans="1:19" ht="49.9" customHeight="1">
      <c r="A11" s="301" t="s">
        <v>54</v>
      </c>
      <c r="B11" s="301"/>
      <c r="C11" s="301"/>
      <c r="D11" s="301"/>
      <c r="E11" s="301"/>
      <c r="F11" s="300" t="s">
        <v>55</v>
      </c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</row>
    <row r="12" spans="1:19" ht="49.9" customHeight="1">
      <c r="A12" s="301" t="s">
        <v>56</v>
      </c>
      <c r="B12" s="301"/>
      <c r="C12" s="301"/>
      <c r="D12" s="301"/>
      <c r="E12" s="301"/>
      <c r="F12" s="300" t="s">
        <v>76</v>
      </c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</row>
    <row r="13" spans="1:19" ht="49.9" customHeight="1">
      <c r="A13" s="301" t="s">
        <v>57</v>
      </c>
      <c r="B13" s="301"/>
      <c r="C13" s="301"/>
      <c r="D13" s="301"/>
      <c r="E13" s="301"/>
      <c r="F13" s="300" t="s">
        <v>58</v>
      </c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</row>
    <row r="14" spans="1:19" ht="49.9" customHeight="1">
      <c r="A14" s="301" t="s">
        <v>59</v>
      </c>
      <c r="B14" s="301"/>
      <c r="C14" s="301"/>
      <c r="D14" s="301"/>
      <c r="E14" s="301"/>
      <c r="F14" s="300" t="s">
        <v>77</v>
      </c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</row>
    <row r="15" spans="1:19" ht="52.15" customHeight="1">
      <c r="A15" s="301" t="s">
        <v>60</v>
      </c>
      <c r="B15" s="301"/>
      <c r="C15" s="301"/>
      <c r="D15" s="301"/>
      <c r="E15" s="301"/>
      <c r="F15" s="300" t="s">
        <v>61</v>
      </c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</row>
    <row r="16" spans="1:19" ht="49.9" customHeight="1">
      <c r="A16" s="302" t="s">
        <v>62</v>
      </c>
      <c r="B16" s="302"/>
      <c r="C16" s="302"/>
      <c r="D16" s="302"/>
      <c r="E16" s="302"/>
      <c r="F16" s="300" t="s">
        <v>63</v>
      </c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</row>
    <row r="17" spans="1:19" ht="49.9" customHeight="1">
      <c r="A17" s="301" t="s">
        <v>64</v>
      </c>
      <c r="B17" s="301"/>
      <c r="C17" s="301"/>
      <c r="D17" s="301"/>
      <c r="E17" s="301"/>
      <c r="F17" s="300" t="s">
        <v>78</v>
      </c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</row>
    <row r="18" spans="1:19" ht="49.9" customHeight="1">
      <c r="A18" s="301" t="s">
        <v>65</v>
      </c>
      <c r="B18" s="301"/>
      <c r="C18" s="301"/>
      <c r="D18" s="301"/>
      <c r="E18" s="301"/>
      <c r="F18" s="300" t="s">
        <v>66</v>
      </c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</row>
    <row r="19" spans="1:19" s="49" customFormat="1" ht="16.899999999999999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3"/>
    </row>
    <row r="20" spans="1:19" s="49" customFormat="1" ht="16.899999999999999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3"/>
    </row>
    <row r="21" spans="1:19" ht="16.899999999999999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51"/>
    </row>
    <row r="22" spans="1:19" ht="16.899999999999999" customHeight="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51"/>
    </row>
    <row r="23" spans="1:19" ht="16.899999999999999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51"/>
    </row>
    <row r="24" spans="1:19" ht="16.899999999999999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51"/>
    </row>
    <row r="25" spans="1:19" ht="16.899999999999999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51"/>
    </row>
    <row r="26" spans="1:19" ht="16.899999999999999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51"/>
    </row>
    <row r="27" spans="1:19" ht="16.899999999999999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61"/>
    </row>
    <row r="28" spans="1:19" ht="16.899999999999999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51"/>
    </row>
    <row r="29" spans="1:19" ht="16.899999999999999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51"/>
    </row>
    <row r="30" spans="1:19" s="49" customFormat="1" ht="16.899999999999999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3"/>
    </row>
    <row r="31" spans="1:19" ht="16.899999999999999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51"/>
    </row>
    <row r="32" spans="1:19" ht="16.899999999999999" customHeight="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61"/>
    </row>
    <row r="33" spans="1:19" ht="16.899999999999999" customHeight="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61"/>
    </row>
    <row r="34" spans="1:19" s="49" customFormat="1" ht="16.899999999999999" customHeight="1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3"/>
    </row>
    <row r="35" spans="1:19" ht="16.899999999999999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51"/>
    </row>
    <row r="36" spans="1:19" ht="16.899999999999999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61"/>
    </row>
    <row r="37" spans="1:19" s="49" customFormat="1" ht="16.899999999999999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3"/>
    </row>
    <row r="38" spans="1:19" ht="16.899999999999999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51"/>
    </row>
    <row r="39" spans="1:19" ht="16.899999999999999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51"/>
    </row>
    <row r="40" spans="1:19" ht="16.899999999999999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51"/>
    </row>
    <row r="41" spans="1:19" ht="16.899999999999999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51"/>
    </row>
    <row r="42" spans="1:19" ht="16.899999999999999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51"/>
    </row>
    <row r="43" spans="1:19" ht="16.899999999999999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51"/>
    </row>
    <row r="44" spans="1:19" ht="16.899999999999999" customHeight="1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61"/>
    </row>
    <row r="45" spans="1:19" ht="16.899999999999999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1"/>
    </row>
    <row r="46" spans="1:19" ht="16.899999999999999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51"/>
    </row>
    <row r="47" spans="1:19" ht="16.899999999999999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</row>
    <row r="48" spans="1:19" ht="16.899999999999999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51"/>
    </row>
    <row r="49" spans="1:19" ht="16.899999999999999" customHeight="1">
      <c r="A49" s="56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6"/>
    </row>
    <row r="50" spans="1:19" ht="16.899999999999999" customHeight="1">
      <c r="A50" s="56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6"/>
    </row>
    <row r="51" spans="1:19" ht="16.899999999999999" customHeight="1">
      <c r="A51" s="56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6"/>
    </row>
    <row r="52" spans="1:19" ht="16.899999999999999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</row>
  </sheetData>
  <mergeCells count="29">
    <mergeCell ref="R3:S3"/>
    <mergeCell ref="A1:C2"/>
    <mergeCell ref="D1:I2"/>
    <mergeCell ref="J1:O2"/>
    <mergeCell ref="P1:Q1"/>
    <mergeCell ref="R1:S1"/>
    <mergeCell ref="P2:Q2"/>
    <mergeCell ref="R2:S2"/>
    <mergeCell ref="A12:E12"/>
    <mergeCell ref="A13:E13"/>
    <mergeCell ref="A14:E14"/>
    <mergeCell ref="A15:E15"/>
    <mergeCell ref="P3:Q3"/>
    <mergeCell ref="F17:S17"/>
    <mergeCell ref="F18:S18"/>
    <mergeCell ref="A17:E17"/>
    <mergeCell ref="A18:E18"/>
    <mergeCell ref="F9:S9"/>
    <mergeCell ref="F10:S10"/>
    <mergeCell ref="F11:S11"/>
    <mergeCell ref="F12:S12"/>
    <mergeCell ref="F13:S13"/>
    <mergeCell ref="F14:S14"/>
    <mergeCell ref="F15:S15"/>
    <mergeCell ref="F16:S16"/>
    <mergeCell ref="A16:E16"/>
    <mergeCell ref="A9:E9"/>
    <mergeCell ref="A10:E10"/>
    <mergeCell ref="A11:E11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V38"/>
  <sheetViews>
    <sheetView tabSelected="1" zoomScaleNormal="100" workbookViewId="0">
      <selection sqref="A1:C2"/>
    </sheetView>
  </sheetViews>
  <sheetFormatPr baseColWidth="10" defaultRowHeight="12.75"/>
  <cols>
    <col min="1" max="13" width="5.28515625" customWidth="1"/>
    <col min="14" max="14" width="7.7109375" customWidth="1"/>
    <col min="15" max="19" width="5.28515625" customWidth="1"/>
  </cols>
  <sheetData>
    <row r="1" spans="1:22">
      <c r="A1" s="148" t="s">
        <v>85</v>
      </c>
      <c r="B1" s="149"/>
      <c r="C1" s="149"/>
      <c r="D1" s="145" t="s">
        <v>80</v>
      </c>
      <c r="E1" s="145"/>
      <c r="F1" s="145"/>
      <c r="G1" s="145"/>
      <c r="H1" s="145"/>
      <c r="I1" s="145"/>
      <c r="J1" s="142" t="s">
        <v>81</v>
      </c>
      <c r="K1" s="143"/>
      <c r="L1" s="143"/>
      <c r="M1" s="143"/>
      <c r="N1" s="143"/>
      <c r="O1" s="143"/>
      <c r="P1" s="169" t="s">
        <v>12</v>
      </c>
      <c r="Q1" s="170"/>
      <c r="R1" s="165">
        <v>83031</v>
      </c>
      <c r="S1" s="166"/>
    </row>
    <row r="2" spans="1:22">
      <c r="A2" s="150"/>
      <c r="B2" s="151"/>
      <c r="C2" s="151"/>
      <c r="D2" s="146"/>
      <c r="E2" s="146"/>
      <c r="F2" s="147"/>
      <c r="G2" s="147"/>
      <c r="H2" s="146"/>
      <c r="I2" s="146"/>
      <c r="J2" s="144"/>
      <c r="K2" s="144"/>
      <c r="L2" s="144"/>
      <c r="M2" s="144"/>
      <c r="N2" s="144"/>
      <c r="O2" s="144"/>
      <c r="P2" s="171" t="s">
        <v>1</v>
      </c>
      <c r="Q2" s="172"/>
      <c r="R2" s="167">
        <f>N27</f>
        <v>2022</v>
      </c>
      <c r="S2" s="168"/>
    </row>
    <row r="3" spans="1:22">
      <c r="A3" s="86" t="s">
        <v>79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40" t="s">
        <v>31</v>
      </c>
      <c r="Q3" s="141"/>
      <c r="R3" s="173">
        <v>1</v>
      </c>
      <c r="S3" s="174"/>
    </row>
    <row r="4" spans="1:22" ht="13.9" customHeight="1" thickBot="1">
      <c r="A4" s="86"/>
      <c r="B4" s="16"/>
      <c r="C4" s="16"/>
      <c r="D4" s="16"/>
      <c r="E4" s="16"/>
      <c r="F4" s="29"/>
      <c r="G4" s="29"/>
      <c r="H4" s="28"/>
      <c r="I4" s="28"/>
      <c r="J4" s="29"/>
      <c r="K4" s="29"/>
      <c r="L4" s="29"/>
      <c r="M4" s="29"/>
      <c r="N4" s="28"/>
      <c r="O4" s="28"/>
      <c r="P4" s="101"/>
      <c r="Q4" s="101"/>
      <c r="R4" s="102"/>
      <c r="S4" s="102"/>
    </row>
    <row r="5" spans="1:22" ht="13.9" customHeight="1" thickTop="1">
      <c r="A5" s="105"/>
      <c r="B5" s="106"/>
      <c r="C5" s="106"/>
      <c r="D5" s="106"/>
      <c r="E5" s="106"/>
      <c r="F5" s="107"/>
      <c r="G5" s="107"/>
      <c r="H5" s="106"/>
      <c r="I5" s="106"/>
      <c r="J5" s="107"/>
      <c r="K5" s="107"/>
      <c r="L5" s="107"/>
      <c r="M5" s="107"/>
      <c r="N5" s="106"/>
      <c r="O5" s="106"/>
      <c r="P5" s="108"/>
      <c r="Q5" s="108"/>
      <c r="R5" s="109"/>
      <c r="S5" s="110"/>
    </row>
    <row r="6" spans="1:22" ht="13.9" customHeight="1">
      <c r="A6" s="111"/>
      <c r="B6" s="112"/>
      <c r="C6" s="112"/>
      <c r="D6" s="112"/>
      <c r="E6" s="112"/>
      <c r="F6" s="113"/>
      <c r="G6" s="113"/>
      <c r="H6" s="112"/>
      <c r="I6" s="112"/>
      <c r="J6" s="113"/>
      <c r="K6" s="113"/>
      <c r="L6" s="113"/>
      <c r="M6" s="113"/>
      <c r="N6" s="112"/>
      <c r="O6" s="112"/>
      <c r="P6" s="114"/>
      <c r="Q6" s="114"/>
      <c r="R6" s="115"/>
      <c r="S6" s="116"/>
    </row>
    <row r="7" spans="1:22" ht="13.9" customHeight="1">
      <c r="A7" s="111"/>
      <c r="B7" s="112"/>
      <c r="C7" s="112"/>
      <c r="D7" s="112"/>
      <c r="E7" s="131" t="s">
        <v>86</v>
      </c>
      <c r="F7" s="132"/>
      <c r="G7" s="132"/>
      <c r="H7" s="132"/>
      <c r="I7" s="132"/>
      <c r="J7" s="132"/>
      <c r="K7" s="132"/>
      <c r="L7" s="132"/>
      <c r="M7" s="132"/>
      <c r="N7" s="132"/>
      <c r="O7" s="133"/>
      <c r="P7" s="114"/>
      <c r="Q7" s="114"/>
      <c r="R7" s="115"/>
      <c r="S7" s="116"/>
    </row>
    <row r="8" spans="1:22" ht="13.9" customHeight="1">
      <c r="A8" s="111"/>
      <c r="B8" s="112"/>
      <c r="C8" s="112"/>
      <c r="D8" s="112"/>
      <c r="E8" s="134"/>
      <c r="F8" s="135"/>
      <c r="G8" s="135"/>
      <c r="H8" s="135"/>
      <c r="I8" s="135"/>
      <c r="J8" s="135"/>
      <c r="K8" s="135"/>
      <c r="L8" s="135"/>
      <c r="M8" s="135"/>
      <c r="N8" s="135"/>
      <c r="O8" s="136"/>
      <c r="P8" s="114"/>
      <c r="Q8" s="114"/>
      <c r="R8" s="115"/>
      <c r="S8" s="116"/>
      <c r="V8" s="103"/>
    </row>
    <row r="9" spans="1:22" ht="13.9" customHeight="1">
      <c r="A9" s="111"/>
      <c r="B9" s="112"/>
      <c r="C9" s="112"/>
      <c r="D9" s="11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6"/>
      <c r="P9" s="114"/>
      <c r="Q9" s="114"/>
      <c r="R9" s="115"/>
      <c r="S9" s="116"/>
    </row>
    <row r="10" spans="1:22" ht="13.9" customHeight="1">
      <c r="A10" s="111"/>
      <c r="B10" s="112"/>
      <c r="C10" s="112"/>
      <c r="D10" s="112"/>
      <c r="E10" s="137"/>
      <c r="F10" s="138"/>
      <c r="G10" s="138"/>
      <c r="H10" s="138"/>
      <c r="I10" s="138"/>
      <c r="J10" s="138"/>
      <c r="K10" s="138"/>
      <c r="L10" s="138"/>
      <c r="M10" s="138"/>
      <c r="N10" s="138"/>
      <c r="O10" s="139"/>
      <c r="P10" s="114"/>
      <c r="Q10" s="114"/>
      <c r="R10" s="115"/>
      <c r="S10" s="116"/>
    </row>
    <row r="11" spans="1:22" ht="13.9" customHeight="1">
      <c r="A11" s="111"/>
      <c r="B11" s="112"/>
      <c r="C11" s="112"/>
      <c r="D11" s="112"/>
      <c r="E11" s="152" t="s">
        <v>87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14"/>
      <c r="Q11" s="114"/>
      <c r="R11" s="115"/>
      <c r="S11" s="116"/>
      <c r="U11" s="104"/>
    </row>
    <row r="12" spans="1:22" ht="13.9" customHeight="1">
      <c r="A12" s="111"/>
      <c r="B12" s="112"/>
      <c r="C12" s="112"/>
      <c r="D12" s="112"/>
      <c r="E12" s="112"/>
      <c r="F12" s="113"/>
      <c r="G12" s="113"/>
      <c r="H12" s="112"/>
      <c r="I12" s="112"/>
      <c r="J12" s="113"/>
      <c r="K12" s="113"/>
      <c r="L12" s="113"/>
      <c r="M12" s="113"/>
      <c r="N12" s="112"/>
      <c r="O12" s="112"/>
      <c r="P12" s="114"/>
      <c r="Q12" s="114"/>
      <c r="R12" s="115"/>
      <c r="S12" s="116"/>
    </row>
    <row r="13" spans="1:22" ht="13.9" customHeight="1">
      <c r="A13" s="111"/>
      <c r="B13" s="112"/>
      <c r="C13" s="112"/>
      <c r="D13" s="112"/>
      <c r="E13" s="112"/>
      <c r="F13" s="113"/>
      <c r="G13" s="113"/>
      <c r="H13" s="112"/>
      <c r="I13" s="112"/>
      <c r="J13" s="113"/>
      <c r="K13" s="113"/>
      <c r="L13" s="113"/>
      <c r="M13" s="113"/>
      <c r="N13" s="112"/>
      <c r="O13" s="112"/>
      <c r="P13" s="114"/>
      <c r="Q13" s="114"/>
      <c r="R13" s="115"/>
      <c r="S13" s="116"/>
    </row>
    <row r="14" spans="1:22" ht="13.9" customHeight="1" thickBot="1">
      <c r="A14" s="117"/>
      <c r="B14" s="118"/>
      <c r="C14" s="118"/>
      <c r="D14" s="118"/>
      <c r="E14" s="118"/>
      <c r="F14" s="119"/>
      <c r="G14" s="119"/>
      <c r="H14" s="118"/>
      <c r="I14" s="118"/>
      <c r="J14" s="119"/>
      <c r="K14" s="119"/>
      <c r="L14" s="119"/>
      <c r="M14" s="119"/>
      <c r="N14" s="118"/>
      <c r="O14" s="118"/>
      <c r="P14" s="120"/>
      <c r="Q14" s="120"/>
      <c r="R14" s="121"/>
      <c r="S14" s="122"/>
    </row>
    <row r="15" spans="1:22" ht="13.9" customHeight="1" thickTop="1">
      <c r="A15" s="186"/>
      <c r="B15" s="186"/>
      <c r="C15" s="186"/>
      <c r="D15" s="186"/>
      <c r="E15" s="186"/>
      <c r="F15" s="186"/>
      <c r="G15" s="186"/>
    </row>
    <row r="16" spans="1:22" ht="13.15" customHeight="1">
      <c r="A16" s="27"/>
      <c r="B16" s="26"/>
      <c r="C16" s="26"/>
      <c r="D16" s="26"/>
      <c r="E16" s="26"/>
      <c r="F16" s="26"/>
      <c r="G16" s="26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6"/>
    </row>
    <row r="17" spans="1:19" ht="16.149999999999999" customHeight="1">
      <c r="A17" s="184" t="s">
        <v>18</v>
      </c>
      <c r="B17" s="185"/>
      <c r="C17" s="185"/>
      <c r="D17" s="185"/>
      <c r="E17" s="185"/>
      <c r="F17" s="185"/>
      <c r="G17" s="185"/>
      <c r="H17" s="178" t="s">
        <v>81</v>
      </c>
      <c r="I17" s="179"/>
      <c r="J17" s="179"/>
      <c r="K17" s="179"/>
      <c r="L17" s="179"/>
      <c r="M17" s="179"/>
      <c r="N17" s="179"/>
      <c r="O17" s="179"/>
      <c r="P17" s="179"/>
      <c r="Q17" s="179"/>
      <c r="R17" s="2"/>
      <c r="S17" s="7"/>
    </row>
    <row r="18" spans="1:19" ht="16.149999999999999" customHeight="1">
      <c r="A18" s="20"/>
      <c r="B18" s="25"/>
      <c r="C18" s="21"/>
      <c r="D18" s="21"/>
      <c r="E18" s="21"/>
      <c r="F18" s="21"/>
      <c r="G18" s="2"/>
      <c r="H18" s="2"/>
      <c r="I18" s="2"/>
      <c r="J18" s="2"/>
      <c r="K18" s="2"/>
      <c r="L18" s="2"/>
      <c r="M18" s="21"/>
      <c r="N18" s="21"/>
      <c r="O18" s="21"/>
      <c r="P18" s="21"/>
      <c r="Q18" s="2"/>
      <c r="R18" s="2"/>
      <c r="S18" s="7"/>
    </row>
    <row r="19" spans="1:19" ht="16.149999999999999" customHeight="1">
      <c r="A19" s="184" t="s">
        <v>4</v>
      </c>
      <c r="B19" s="185"/>
      <c r="C19" s="185"/>
      <c r="D19" s="185"/>
      <c r="E19" s="185"/>
      <c r="F19" s="185"/>
      <c r="G19" s="185"/>
      <c r="H19" s="180" t="s">
        <v>82</v>
      </c>
      <c r="I19" s="181"/>
      <c r="J19" s="181"/>
      <c r="K19" s="181"/>
      <c r="L19" s="181"/>
      <c r="M19" s="181"/>
      <c r="N19" s="181"/>
      <c r="O19" s="181"/>
      <c r="P19" s="181"/>
      <c r="Q19" s="182"/>
      <c r="R19" s="2"/>
      <c r="S19" s="7"/>
    </row>
    <row r="20" spans="1:19" ht="16.149999999999999" customHeight="1">
      <c r="A20" s="22"/>
      <c r="B20" s="2"/>
      <c r="C20" s="2"/>
      <c r="D20" s="2"/>
      <c r="E20" s="2"/>
      <c r="F20" s="2"/>
      <c r="G20" s="2"/>
      <c r="H20" s="154" t="s">
        <v>83</v>
      </c>
      <c r="I20" s="155"/>
      <c r="J20" s="155"/>
      <c r="K20" s="155"/>
      <c r="L20" s="155"/>
      <c r="M20" s="155"/>
      <c r="N20" s="155"/>
      <c r="O20" s="155"/>
      <c r="P20" s="155"/>
      <c r="Q20" s="156"/>
      <c r="R20" s="2"/>
      <c r="S20" s="7"/>
    </row>
    <row r="21" spans="1:19" ht="16.149999999999999" customHeight="1">
      <c r="A21" s="22"/>
      <c r="B21" s="2"/>
      <c r="C21" s="2"/>
      <c r="D21" s="2"/>
      <c r="E21" s="2"/>
      <c r="F21" s="2"/>
      <c r="G21" s="21"/>
      <c r="H21" s="175" t="s">
        <v>84</v>
      </c>
      <c r="I21" s="176"/>
      <c r="J21" s="176"/>
      <c r="K21" s="176"/>
      <c r="L21" s="176"/>
      <c r="M21" s="176"/>
      <c r="N21" s="176"/>
      <c r="O21" s="176"/>
      <c r="P21" s="176"/>
      <c r="Q21" s="177"/>
      <c r="R21" s="2"/>
      <c r="S21" s="7"/>
    </row>
    <row r="22" spans="1:19" ht="16.149999999999999" customHeight="1">
      <c r="A22" s="22"/>
      <c r="B22" s="2"/>
      <c r="C22" s="2"/>
      <c r="D22" s="2"/>
      <c r="E22" s="2"/>
      <c r="F22" s="2"/>
      <c r="G22" s="21"/>
      <c r="H22" s="21"/>
      <c r="I22" s="21"/>
      <c r="J22" s="21"/>
      <c r="K22" s="21"/>
      <c r="L22" s="2"/>
      <c r="M22" s="2"/>
      <c r="N22" s="2"/>
      <c r="O22" s="2"/>
      <c r="P22" s="2"/>
      <c r="Q22" s="32"/>
      <c r="R22" s="33"/>
      <c r="S22" s="7"/>
    </row>
    <row r="23" spans="1:19" ht="16.149999999999999" customHeight="1">
      <c r="A23" s="126" t="s">
        <v>88</v>
      </c>
      <c r="B23" s="127"/>
      <c r="C23" s="127"/>
      <c r="D23" s="127"/>
      <c r="E23" s="127"/>
      <c r="F23" s="127"/>
      <c r="G23" s="127"/>
      <c r="H23" s="128" t="s">
        <v>89</v>
      </c>
      <c r="I23" s="129"/>
      <c r="J23" s="130"/>
      <c r="K23" s="21"/>
      <c r="L23" s="2"/>
      <c r="M23" s="2"/>
      <c r="N23" s="2"/>
      <c r="O23" s="2"/>
      <c r="P23" s="2"/>
      <c r="Q23" s="32"/>
      <c r="R23" s="33"/>
      <c r="S23" s="7"/>
    </row>
    <row r="24" spans="1:19" ht="16.149999999999999" customHeight="1">
      <c r="A24" s="22"/>
      <c r="B24" s="34"/>
      <c r="C24" s="34"/>
      <c r="D24" s="34"/>
      <c r="E24" s="34"/>
      <c r="F24" s="2"/>
      <c r="G24" s="21"/>
      <c r="H24" s="21"/>
      <c r="I24" s="21"/>
      <c r="J24" s="21"/>
      <c r="K24" s="21"/>
      <c r="L24" s="2"/>
      <c r="M24" s="2"/>
      <c r="N24" s="2"/>
      <c r="O24" s="2"/>
      <c r="P24" s="2"/>
      <c r="Q24" s="32"/>
      <c r="R24" s="33"/>
      <c r="S24" s="7"/>
    </row>
    <row r="25" spans="1:19" ht="16.149999999999999" customHeight="1">
      <c r="A25" s="184" t="s">
        <v>37</v>
      </c>
      <c r="B25" s="185"/>
      <c r="C25" s="185"/>
      <c r="D25" s="185"/>
      <c r="E25" s="185"/>
      <c r="F25" s="185"/>
      <c r="G25" s="192"/>
      <c r="H25" s="128" t="s">
        <v>90</v>
      </c>
      <c r="I25" s="129"/>
      <c r="J25" s="130"/>
      <c r="K25" s="21"/>
      <c r="L25" s="2"/>
      <c r="M25" s="2"/>
      <c r="N25" s="2"/>
      <c r="O25" s="2"/>
      <c r="P25" s="2"/>
      <c r="Q25" s="32"/>
      <c r="R25" s="33"/>
      <c r="S25" s="7"/>
    </row>
    <row r="26" spans="1:19" ht="16.149999999999999" customHeight="1">
      <c r="A26" s="22"/>
      <c r="B26" s="2"/>
      <c r="C26" s="2"/>
      <c r="D26" s="2"/>
      <c r="E26" s="2"/>
      <c r="F26" s="2"/>
      <c r="G26" s="23"/>
      <c r="H26" s="21"/>
      <c r="I26" s="21"/>
      <c r="J26" s="21"/>
      <c r="K26" s="21"/>
      <c r="L26" s="2"/>
      <c r="M26" s="2"/>
      <c r="N26" s="2"/>
      <c r="O26" s="2"/>
      <c r="P26" s="2"/>
      <c r="Q26" s="2"/>
      <c r="R26" s="2"/>
      <c r="S26" s="7"/>
    </row>
    <row r="27" spans="1:19" ht="16.899999999999999" customHeight="1">
      <c r="A27" s="184" t="s">
        <v>44</v>
      </c>
      <c r="B27" s="185"/>
      <c r="C27" s="185"/>
      <c r="D27" s="185"/>
      <c r="E27" s="185"/>
      <c r="F27" s="185"/>
      <c r="G27" s="185"/>
      <c r="H27" s="162" t="s">
        <v>91</v>
      </c>
      <c r="I27" s="163"/>
      <c r="J27" s="164"/>
      <c r="K27" s="62"/>
      <c r="L27" s="62" t="s">
        <v>1</v>
      </c>
      <c r="M27" s="62"/>
      <c r="N27" s="72">
        <v>2022</v>
      </c>
      <c r="O27" s="62"/>
      <c r="P27" s="62"/>
      <c r="Q27" s="62"/>
      <c r="R27" s="2"/>
      <c r="S27" s="7"/>
    </row>
    <row r="28" spans="1:19" ht="16.899999999999999" customHeight="1">
      <c r="A28" s="22"/>
      <c r="B28" s="2"/>
      <c r="C28" s="2"/>
      <c r="D28" s="2"/>
      <c r="E28" s="2"/>
      <c r="F28" s="2"/>
      <c r="G28" s="23"/>
      <c r="H28" s="21"/>
      <c r="I28" s="21"/>
      <c r="J28" s="21"/>
      <c r="K28" s="21"/>
      <c r="L28" s="2"/>
      <c r="M28" s="2"/>
      <c r="N28" s="2"/>
      <c r="O28" s="2"/>
      <c r="P28" s="2"/>
      <c r="Q28" s="2"/>
      <c r="R28" s="2"/>
      <c r="S28" s="7"/>
    </row>
    <row r="29" spans="1:19" ht="16.899999999999999" customHeight="1">
      <c r="A29" s="187" t="s">
        <v>34</v>
      </c>
      <c r="B29" s="188"/>
      <c r="C29" s="188"/>
      <c r="D29" s="188"/>
      <c r="E29" s="188"/>
      <c r="F29" s="188"/>
      <c r="G29" s="188"/>
      <c r="H29" s="158" t="s">
        <v>92</v>
      </c>
      <c r="I29" s="159"/>
      <c r="J29" s="159"/>
      <c r="K29" s="159"/>
      <c r="L29" s="159"/>
      <c r="M29" s="159"/>
      <c r="N29" s="159"/>
      <c r="O29" s="159"/>
      <c r="P29" s="159"/>
      <c r="Q29" s="159"/>
      <c r="R29" s="36"/>
      <c r="S29" s="12"/>
    </row>
    <row r="30" spans="1:19" ht="16.899999999999999" customHeight="1">
      <c r="A30" s="184" t="s">
        <v>5</v>
      </c>
      <c r="B30" s="185"/>
      <c r="C30" s="185"/>
      <c r="D30" s="185"/>
      <c r="E30" s="185"/>
      <c r="F30" s="185"/>
      <c r="G30" s="185"/>
      <c r="H30" s="157" t="s">
        <v>93</v>
      </c>
      <c r="I30" s="183"/>
      <c r="J30" s="183"/>
      <c r="K30" s="183"/>
      <c r="L30" s="183"/>
      <c r="M30" s="183"/>
      <c r="N30" s="183"/>
      <c r="O30" s="183"/>
      <c r="P30" s="183"/>
      <c r="Q30" s="183"/>
      <c r="R30" s="2"/>
      <c r="S30" s="7"/>
    </row>
    <row r="31" spans="1:19" ht="16.899999999999999" customHeight="1">
      <c r="A31" s="184" t="s">
        <v>6</v>
      </c>
      <c r="B31" s="185"/>
      <c r="C31" s="185"/>
      <c r="D31" s="185"/>
      <c r="E31" s="185"/>
      <c r="F31" s="185"/>
      <c r="G31" s="185"/>
      <c r="H31" s="160" t="s">
        <v>94</v>
      </c>
      <c r="I31" s="161"/>
      <c r="J31" s="161"/>
      <c r="K31" s="161"/>
      <c r="L31" s="161"/>
      <c r="M31" s="161"/>
      <c r="N31" s="161"/>
      <c r="O31" s="161"/>
      <c r="P31" s="161"/>
      <c r="Q31" s="161"/>
      <c r="R31" s="2"/>
      <c r="S31" s="7"/>
    </row>
    <row r="32" spans="1:19" ht="16.899999999999999" customHeight="1">
      <c r="A32" s="184" t="s">
        <v>7</v>
      </c>
      <c r="B32" s="185"/>
      <c r="C32" s="185"/>
      <c r="D32" s="185"/>
      <c r="E32" s="185"/>
      <c r="F32" s="185"/>
      <c r="G32" s="185"/>
      <c r="H32" s="157" t="s">
        <v>95</v>
      </c>
      <c r="I32" s="155"/>
      <c r="J32" s="155"/>
      <c r="K32" s="155"/>
      <c r="L32" s="155"/>
      <c r="M32" s="155"/>
      <c r="N32" s="155"/>
      <c r="O32" s="155"/>
      <c r="P32" s="155"/>
      <c r="Q32" s="155"/>
      <c r="R32" s="2"/>
      <c r="S32" s="7"/>
    </row>
    <row r="33" spans="1:19" ht="16.899999999999999" customHeight="1">
      <c r="A33" s="22"/>
      <c r="B33" s="2"/>
      <c r="C33" s="2"/>
      <c r="D33" s="2"/>
      <c r="E33" s="2"/>
      <c r="F33" s="2"/>
      <c r="G33" s="2"/>
      <c r="H33" s="2"/>
      <c r="I33" s="23"/>
      <c r="J33" s="21"/>
      <c r="K33" s="21"/>
      <c r="L33" s="21"/>
      <c r="M33" s="21"/>
      <c r="N33" s="2"/>
      <c r="O33" s="2"/>
      <c r="P33" s="2"/>
      <c r="Q33" s="2"/>
      <c r="R33" s="2"/>
      <c r="S33" s="7"/>
    </row>
    <row r="34" spans="1:19" ht="16.899999999999999" customHeight="1">
      <c r="A34" s="187" t="s">
        <v>35</v>
      </c>
      <c r="B34" s="188"/>
      <c r="C34" s="188"/>
      <c r="D34" s="188"/>
      <c r="E34" s="188"/>
      <c r="F34" s="188"/>
      <c r="G34" s="188"/>
      <c r="H34" s="123" t="s">
        <v>96</v>
      </c>
      <c r="I34" s="24"/>
      <c r="J34" s="35"/>
      <c r="K34" s="24"/>
      <c r="L34" s="24"/>
      <c r="M34" s="24"/>
      <c r="N34" s="24"/>
      <c r="O34" s="24"/>
      <c r="P34" s="24"/>
      <c r="Q34" s="24"/>
      <c r="R34" s="36"/>
      <c r="S34" s="12"/>
    </row>
    <row r="35" spans="1:19" ht="16.899999999999999" customHeight="1">
      <c r="A35" s="190" t="s">
        <v>5</v>
      </c>
      <c r="B35" s="191"/>
      <c r="C35" s="191"/>
      <c r="D35" s="191"/>
      <c r="E35" s="191"/>
      <c r="F35" s="191"/>
      <c r="G35" s="191"/>
      <c r="H35" s="189" t="s">
        <v>97</v>
      </c>
      <c r="I35" s="181"/>
      <c r="J35" s="181"/>
      <c r="K35" s="181"/>
      <c r="L35" s="181"/>
      <c r="M35" s="181"/>
      <c r="N35" s="181"/>
      <c r="O35" s="181"/>
      <c r="P35" s="181"/>
      <c r="Q35" s="181"/>
      <c r="R35" s="31"/>
      <c r="S35" s="6"/>
    </row>
    <row r="36" spans="1:19" ht="16.899999999999999" customHeight="1">
      <c r="A36" s="184" t="s">
        <v>6</v>
      </c>
      <c r="B36" s="185"/>
      <c r="C36" s="185"/>
      <c r="D36" s="185"/>
      <c r="E36" s="185"/>
      <c r="F36" s="185"/>
      <c r="G36" s="185"/>
      <c r="H36" s="160" t="s">
        <v>94</v>
      </c>
      <c r="I36" s="161"/>
      <c r="J36" s="161"/>
      <c r="K36" s="161"/>
      <c r="L36" s="161"/>
      <c r="M36" s="161"/>
      <c r="N36" s="161"/>
      <c r="O36" s="161"/>
      <c r="P36" s="161"/>
      <c r="Q36" s="161"/>
      <c r="R36" s="2"/>
      <c r="S36" s="7"/>
    </row>
    <row r="37" spans="1:19" ht="16.899999999999999" customHeight="1">
      <c r="A37" s="184" t="s">
        <v>7</v>
      </c>
      <c r="B37" s="185"/>
      <c r="C37" s="185"/>
      <c r="D37" s="185"/>
      <c r="E37" s="185"/>
      <c r="F37" s="185"/>
      <c r="G37" s="185"/>
      <c r="H37" s="157" t="s">
        <v>98</v>
      </c>
      <c r="I37" s="155"/>
      <c r="J37" s="155"/>
      <c r="K37" s="155"/>
      <c r="L37" s="155"/>
      <c r="M37" s="155"/>
      <c r="N37" s="155"/>
      <c r="O37" s="155"/>
      <c r="P37" s="155"/>
      <c r="Q37" s="155"/>
      <c r="R37" s="2"/>
      <c r="S37" s="7"/>
    </row>
    <row r="38" spans="1:19" ht="13.15" customHeight="1">
      <c r="A38" s="68"/>
      <c r="B38" s="4"/>
      <c r="C38" s="4"/>
      <c r="D38" s="4"/>
      <c r="E38" s="4"/>
      <c r="F38" s="4"/>
      <c r="G38" s="69"/>
      <c r="H38" s="70"/>
      <c r="I38" s="70"/>
      <c r="J38" s="70"/>
      <c r="K38" s="70"/>
      <c r="L38" s="4"/>
      <c r="M38" s="4"/>
      <c r="N38" s="4"/>
      <c r="O38" s="4"/>
      <c r="P38" s="4"/>
      <c r="Q38" s="4"/>
      <c r="R38" s="4"/>
      <c r="S38" s="8"/>
    </row>
  </sheetData>
  <mergeCells count="39">
    <mergeCell ref="A27:G27"/>
    <mergeCell ref="A19:G19"/>
    <mergeCell ref="A17:G17"/>
    <mergeCell ref="A15:G15"/>
    <mergeCell ref="H37:Q37"/>
    <mergeCell ref="A29:G29"/>
    <mergeCell ref="A30:G30"/>
    <mergeCell ref="A31:G31"/>
    <mergeCell ref="A32:G32"/>
    <mergeCell ref="A34:G34"/>
    <mergeCell ref="A37:G37"/>
    <mergeCell ref="H35:Q35"/>
    <mergeCell ref="A36:G36"/>
    <mergeCell ref="H36:Q36"/>
    <mergeCell ref="A35:G35"/>
    <mergeCell ref="A25:G25"/>
    <mergeCell ref="H32:Q32"/>
    <mergeCell ref="H29:Q29"/>
    <mergeCell ref="H31:Q31"/>
    <mergeCell ref="H27:J27"/>
    <mergeCell ref="R1:S1"/>
    <mergeCell ref="R2:S2"/>
    <mergeCell ref="P1:Q1"/>
    <mergeCell ref="P2:Q2"/>
    <mergeCell ref="R3:S3"/>
    <mergeCell ref="H25:J25"/>
    <mergeCell ref="H21:Q21"/>
    <mergeCell ref="H17:Q17"/>
    <mergeCell ref="H19:Q19"/>
    <mergeCell ref="H30:Q30"/>
    <mergeCell ref="A23:G23"/>
    <mergeCell ref="H23:J23"/>
    <mergeCell ref="E7:O10"/>
    <mergeCell ref="P3:Q3"/>
    <mergeCell ref="J1:O2"/>
    <mergeCell ref="D1:I2"/>
    <mergeCell ref="A1:C2"/>
    <mergeCell ref="E11:O11"/>
    <mergeCell ref="H20:Q20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4"/>
  <dimension ref="A1:W41"/>
  <sheetViews>
    <sheetView zoomScaleNormal="100" zoomScalePageLayoutView="70" workbookViewId="0">
      <selection sqref="A1:C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3">
      <c r="A1" s="193" t="str">
        <f>Coordonnées!A1</f>
        <v>Synthèse du Budget</v>
      </c>
      <c r="B1" s="149"/>
      <c r="C1" s="149"/>
      <c r="D1" s="145" t="str">
        <f>Coordonnées!D1</f>
        <v>Administration communale de</v>
      </c>
      <c r="E1" s="145"/>
      <c r="F1" s="145"/>
      <c r="G1" s="145"/>
      <c r="H1" s="145"/>
      <c r="I1" s="145"/>
      <c r="J1" s="143" t="str">
        <f>Coordonnées!J1</f>
        <v>LA ROCHE EN ARDENNE</v>
      </c>
      <c r="K1" s="143"/>
      <c r="L1" s="143"/>
      <c r="M1" s="143"/>
      <c r="N1" s="143"/>
      <c r="O1" s="143"/>
      <c r="P1" s="169" t="str">
        <f>Coordonnées!P1</f>
        <v>Code INS</v>
      </c>
      <c r="Q1" s="170"/>
      <c r="R1" s="165">
        <f>Coordonnées!R1</f>
        <v>83031</v>
      </c>
      <c r="S1" s="166"/>
    </row>
    <row r="2" spans="1:23">
      <c r="A2" s="150"/>
      <c r="B2" s="151"/>
      <c r="C2" s="151"/>
      <c r="D2" s="146"/>
      <c r="E2" s="146"/>
      <c r="F2" s="147"/>
      <c r="G2" s="147"/>
      <c r="H2" s="146"/>
      <c r="I2" s="146"/>
      <c r="J2" s="144"/>
      <c r="K2" s="144"/>
      <c r="L2" s="144"/>
      <c r="M2" s="144"/>
      <c r="N2" s="144"/>
      <c r="O2" s="144"/>
      <c r="P2" s="171" t="str">
        <f>Coordonnées!P2</f>
        <v>Exercice:</v>
      </c>
      <c r="Q2" s="172"/>
      <c r="R2" s="167">
        <f>Coordonnées!R2</f>
        <v>2022</v>
      </c>
      <c r="S2" s="168"/>
    </row>
    <row r="3" spans="1:23">
      <c r="A3" s="86" t="str">
        <f>Coordonnées!A3</f>
        <v>Modèle officiel généré par l'application eComptes © SPW Intérieur et Action Sociale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40" t="str">
        <f>Coordonnées!P3</f>
        <v>Version:</v>
      </c>
      <c r="Q3" s="141"/>
      <c r="R3" s="173">
        <f>Coordonnées!R3</f>
        <v>1</v>
      </c>
      <c r="S3" s="174"/>
    </row>
    <row r="4" spans="1:23" ht="13.15" customHeight="1">
      <c r="A4" s="38"/>
      <c r="B4" s="38"/>
      <c r="C4" s="38"/>
      <c r="D4" s="38"/>
      <c r="E4" s="38"/>
      <c r="F4" s="38"/>
      <c r="G4" s="3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3" ht="13.15" customHeight="1">
      <c r="A5" s="14"/>
      <c r="B5" s="15"/>
      <c r="C5" s="19"/>
      <c r="D5" s="19"/>
      <c r="E5" s="19"/>
      <c r="F5" s="21"/>
      <c r="G5" s="21"/>
      <c r="H5" s="21"/>
      <c r="I5" s="21"/>
      <c r="J5" s="39"/>
      <c r="K5" s="39"/>
      <c r="L5" s="39"/>
      <c r="M5" s="39"/>
      <c r="N5" s="39"/>
      <c r="O5" s="39"/>
      <c r="P5" s="39"/>
      <c r="Q5" s="39"/>
      <c r="R5" s="18"/>
      <c r="S5" s="18"/>
    </row>
    <row r="6" spans="1:23" ht="18.399999999999999" customHeight="1">
      <c r="A6" s="19"/>
      <c r="B6" s="19"/>
      <c r="C6" s="19"/>
      <c r="D6" s="19"/>
      <c r="E6" s="19"/>
      <c r="F6" s="21"/>
      <c r="G6" s="37"/>
      <c r="H6" s="201" t="s">
        <v>42</v>
      </c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2"/>
      <c r="U6" s="202"/>
      <c r="V6" s="202"/>
    </row>
    <row r="7" spans="1:23" ht="18.399999999999999" customHeight="1">
      <c r="A7" s="43"/>
      <c r="B7" s="44"/>
      <c r="C7" s="44"/>
      <c r="D7" s="44"/>
      <c r="E7" s="44"/>
      <c r="F7" s="44"/>
      <c r="G7" s="44"/>
      <c r="H7" s="203" t="str">
        <f>Coordonnées!$H$27</f>
        <v>Budget</v>
      </c>
      <c r="I7" s="203"/>
      <c r="J7" s="203"/>
      <c r="K7" s="203" t="str">
        <f>Coordonnées!$H$27</f>
        <v>Budget</v>
      </c>
      <c r="L7" s="203"/>
      <c r="M7" s="203"/>
      <c r="N7" s="203" t="str">
        <f>Coordonnées!$H$27</f>
        <v>Budget</v>
      </c>
      <c r="O7" s="203"/>
      <c r="P7" s="203"/>
      <c r="Q7" s="203" t="str">
        <f>Coordonnées!$H$27</f>
        <v>Budget</v>
      </c>
      <c r="R7" s="203"/>
      <c r="S7" s="203"/>
      <c r="T7" s="203" t="str">
        <f>Coordonnées!$H$27</f>
        <v>Budget</v>
      </c>
      <c r="U7" s="203"/>
      <c r="V7" s="203"/>
    </row>
    <row r="8" spans="1:23" ht="18.399999999999999" customHeight="1" thickBot="1">
      <c r="A8" s="210" t="s">
        <v>2</v>
      </c>
      <c r="B8" s="210"/>
      <c r="C8" s="210"/>
      <c r="D8" s="210"/>
      <c r="E8" s="210"/>
      <c r="F8" s="210"/>
      <c r="G8" s="210"/>
      <c r="H8" s="200">
        <f>K8-1</f>
        <v>2018</v>
      </c>
      <c r="I8" s="200"/>
      <c r="J8" s="200"/>
      <c r="K8" s="200">
        <f>N8-1</f>
        <v>2019</v>
      </c>
      <c r="L8" s="200"/>
      <c r="M8" s="200"/>
      <c r="N8" s="200">
        <f>Q8-1</f>
        <v>2020</v>
      </c>
      <c r="O8" s="200"/>
      <c r="P8" s="200"/>
      <c r="Q8" s="200">
        <f>T8-1</f>
        <v>2021</v>
      </c>
      <c r="R8" s="200"/>
      <c r="S8" s="200"/>
      <c r="T8" s="200">
        <f>R2</f>
        <v>2022</v>
      </c>
      <c r="U8" s="200"/>
      <c r="V8" s="200"/>
    </row>
    <row r="9" spans="1:23" ht="18.399999999999999" customHeight="1" thickBot="1">
      <c r="A9" s="204" t="s">
        <v>67</v>
      </c>
      <c r="B9" s="205"/>
      <c r="C9" s="205"/>
      <c r="D9" s="205"/>
      <c r="E9" s="205"/>
      <c r="F9" s="205"/>
      <c r="G9" s="206"/>
      <c r="H9" s="194">
        <f>'Ordinaire GE'!H26-'Ordinaire GE'!H15</f>
        <v>64429.36999999918</v>
      </c>
      <c r="I9" s="195"/>
      <c r="J9" s="196"/>
      <c r="K9" s="194">
        <f>'Ordinaire GE'!K26-'Ordinaire GE'!K15</f>
        <v>85035.979999999516</v>
      </c>
      <c r="L9" s="195"/>
      <c r="M9" s="196"/>
      <c r="N9" s="194">
        <f>'Ordinaire GE'!N26-'Ordinaire GE'!N15</f>
        <v>81598.289999999106</v>
      </c>
      <c r="O9" s="195"/>
      <c r="P9" s="196"/>
      <c r="Q9" s="194">
        <f>'Ordinaire GE'!Q26-'Ordinaire GE'!Q15</f>
        <v>98412.749999999069</v>
      </c>
      <c r="R9" s="195"/>
      <c r="S9" s="196"/>
      <c r="T9" s="194">
        <f>'Ordinaire GE'!T26-'Ordinaire GE'!T15</f>
        <v>998691.5</v>
      </c>
      <c r="U9" s="195"/>
      <c r="V9" s="196"/>
    </row>
    <row r="10" spans="1:23" ht="40.5" customHeight="1" thickBot="1">
      <c r="A10" s="207" t="s">
        <v>75</v>
      </c>
      <c r="B10" s="208"/>
      <c r="C10" s="208"/>
      <c r="D10" s="208"/>
      <c r="E10" s="208"/>
      <c r="F10" s="208"/>
      <c r="G10" s="209"/>
      <c r="H10" s="197">
        <f>'Ordinaire GE'!H29-'Ordinaire GE'!H18</f>
        <v>1423526.1999999983</v>
      </c>
      <c r="I10" s="198"/>
      <c r="J10" s="199"/>
      <c r="K10" s="197">
        <f>'Ordinaire GE'!K29-'Ordinaire GE'!K18</f>
        <v>658722.03999999911</v>
      </c>
      <c r="L10" s="198"/>
      <c r="M10" s="199"/>
      <c r="N10" s="197">
        <f>'Ordinaire GE'!N29-'Ordinaire GE'!N18</f>
        <v>140896.08999999892</v>
      </c>
      <c r="O10" s="198"/>
      <c r="P10" s="199"/>
      <c r="Q10" s="197">
        <f>'Ordinaire GE'!Q29-'Ordinaire GE'!Q18</f>
        <v>576928.9599999981</v>
      </c>
      <c r="R10" s="198"/>
      <c r="S10" s="199"/>
      <c r="T10" s="197">
        <f>'Ordinaire GE'!T29-'Ordinaire GE'!T18</f>
        <v>524660.0700000003</v>
      </c>
      <c r="U10" s="198"/>
      <c r="V10" s="199"/>
    </row>
    <row r="11" spans="1:23" ht="16.899999999999999" customHeight="1">
      <c r="A11" s="56" t="s">
        <v>68</v>
      </c>
      <c r="B11" s="44"/>
      <c r="C11" s="44"/>
      <c r="D11" s="44"/>
      <c r="E11" s="44"/>
      <c r="F11" s="44"/>
      <c r="G11" s="44"/>
      <c r="H11" s="45"/>
      <c r="I11" s="45"/>
      <c r="J11" s="45"/>
      <c r="K11" s="45"/>
      <c r="L11" s="46"/>
      <c r="M11" s="46"/>
      <c r="N11" s="46"/>
      <c r="O11" s="46"/>
      <c r="P11" s="46"/>
      <c r="Q11" s="46"/>
      <c r="R11" s="47"/>
      <c r="S11" s="47"/>
    </row>
    <row r="12" spans="1:23" ht="16.899999999999999" customHeight="1">
      <c r="A12" s="92"/>
      <c r="B12" s="92"/>
      <c r="C12" s="92"/>
      <c r="D12" s="92"/>
      <c r="E12" s="92"/>
      <c r="F12" s="85"/>
      <c r="G12" s="93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99"/>
      <c r="U12" s="99"/>
      <c r="V12" s="99"/>
      <c r="W12" s="94"/>
    </row>
    <row r="13" spans="1:23" ht="16.899999999999999" customHeight="1">
      <c r="A13" s="46"/>
      <c r="B13" s="95"/>
      <c r="C13" s="95"/>
      <c r="D13" s="95"/>
      <c r="E13" s="95"/>
      <c r="F13" s="95"/>
      <c r="G13" s="9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94"/>
    </row>
    <row r="14" spans="1:23" ht="16.899999999999999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4"/>
    </row>
    <row r="15" spans="1:23" ht="16.899999999999999" customHeight="1">
      <c r="A15" s="46"/>
      <c r="B15" s="46"/>
      <c r="C15" s="46"/>
      <c r="D15" s="46"/>
      <c r="E15" s="46"/>
      <c r="F15" s="46"/>
      <c r="G15" s="46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4"/>
    </row>
    <row r="16" spans="1:23" ht="25.15" customHeight="1">
      <c r="A16" s="98"/>
      <c r="B16" s="98"/>
      <c r="C16" s="98"/>
      <c r="D16" s="98"/>
      <c r="E16" s="98"/>
      <c r="F16" s="98"/>
      <c r="G16" s="98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4"/>
    </row>
    <row r="17" spans="1:23" ht="16.899999999999999" customHeight="1">
      <c r="A17" s="47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46"/>
      <c r="M17" s="46"/>
      <c r="N17" s="46"/>
      <c r="O17" s="46"/>
      <c r="P17" s="46"/>
      <c r="Q17" s="46"/>
      <c r="R17" s="47"/>
      <c r="S17" s="47"/>
      <c r="T17" s="94"/>
      <c r="U17" s="94"/>
      <c r="V17" s="94"/>
      <c r="W17" s="94"/>
    </row>
    <row r="18" spans="1:23" ht="16.899999999999999" customHeight="1"/>
    <row r="19" spans="1:23" ht="16.899999999999999" customHeight="1"/>
    <row r="20" spans="1:23" ht="16.899999999999999" customHeight="1"/>
    <row r="21" spans="1:23" ht="16.899999999999999" customHeight="1"/>
    <row r="22" spans="1:23" ht="16.899999999999999" customHeight="1"/>
    <row r="23" spans="1:23" ht="16.899999999999999" customHeight="1"/>
    <row r="24" spans="1:23" ht="16.899999999999999" customHeight="1"/>
    <row r="25" spans="1:23" ht="16.899999999999999" customHeight="1"/>
    <row r="26" spans="1:23" ht="16.899999999999999" customHeight="1"/>
    <row r="27" spans="1:23" ht="16.899999999999999" customHeight="1"/>
    <row r="28" spans="1:23" ht="16.899999999999999" customHeight="1"/>
    <row r="29" spans="1:23" ht="16.899999999999999" customHeight="1"/>
    <row r="30" spans="1:23" ht="16.899999999999999" customHeight="1"/>
    <row r="31" spans="1:23" ht="16.899999999999999" customHeight="1"/>
    <row r="32" spans="1:23" ht="16.899999999999999" customHeight="1"/>
    <row r="33" ht="16.899999999999999" customHeight="1"/>
    <row r="34" ht="16.899999999999999" customHeight="1"/>
    <row r="35" ht="16.899999999999999" customHeight="1"/>
    <row r="36" ht="16.899999999999999" customHeight="1"/>
    <row r="37" ht="16.899999999999999" customHeight="1"/>
    <row r="38" ht="16.899999999999999" customHeight="1"/>
    <row r="39" ht="16.899999999999999" customHeight="1"/>
    <row r="40" ht="16.899999999999999" customHeight="1"/>
    <row r="41" ht="16.899999999999999" customHeight="1"/>
  </sheetData>
  <mergeCells count="33">
    <mergeCell ref="Q7:S7"/>
    <mergeCell ref="N7:P7"/>
    <mergeCell ref="K7:M7"/>
    <mergeCell ref="H7:J7"/>
    <mergeCell ref="N8:P8"/>
    <mergeCell ref="Q9:S9"/>
    <mergeCell ref="A9:G9"/>
    <mergeCell ref="H8:J8"/>
    <mergeCell ref="A10:G10"/>
    <mergeCell ref="A8:G8"/>
    <mergeCell ref="P3:Q3"/>
    <mergeCell ref="R3:S3"/>
    <mergeCell ref="H9:J9"/>
    <mergeCell ref="H10:J10"/>
    <mergeCell ref="K8:M8"/>
    <mergeCell ref="K9:M9"/>
    <mergeCell ref="Q10:S10"/>
    <mergeCell ref="H6:V6"/>
    <mergeCell ref="T7:V7"/>
    <mergeCell ref="T8:V8"/>
    <mergeCell ref="T9:V9"/>
    <mergeCell ref="T10:V10"/>
    <mergeCell ref="K10:M10"/>
    <mergeCell ref="N9:P9"/>
    <mergeCell ref="N10:P10"/>
    <mergeCell ref="Q8:S8"/>
    <mergeCell ref="P2:Q2"/>
    <mergeCell ref="R2:S2"/>
    <mergeCell ref="A1:C2"/>
    <mergeCell ref="D1:I2"/>
    <mergeCell ref="J1:O2"/>
    <mergeCell ref="P1:Q1"/>
    <mergeCell ref="R1:S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19"/>
  <dimension ref="A1:V30"/>
  <sheetViews>
    <sheetView zoomScaleNormal="100" workbookViewId="0">
      <selection sqref="A1:C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>
      <c r="A1" s="193" t="str">
        <f>Coordonnées!A1</f>
        <v>Synthèse du Budget</v>
      </c>
      <c r="B1" s="149"/>
      <c r="C1" s="149"/>
      <c r="D1" s="145" t="str">
        <f>Coordonnées!D1</f>
        <v>Administration communale de</v>
      </c>
      <c r="E1" s="145"/>
      <c r="F1" s="145"/>
      <c r="G1" s="145"/>
      <c r="H1" s="145"/>
      <c r="I1" s="145"/>
      <c r="J1" s="143" t="str">
        <f>Coordonnées!J1</f>
        <v>LA ROCHE EN ARDENNE</v>
      </c>
      <c r="K1" s="143"/>
      <c r="L1" s="143"/>
      <c r="M1" s="143"/>
      <c r="N1" s="143"/>
      <c r="O1" s="143"/>
      <c r="P1" s="169" t="str">
        <f>Coordonnées!P1</f>
        <v>Code INS</v>
      </c>
      <c r="Q1" s="170"/>
      <c r="R1" s="165">
        <f>Coordonnées!R1</f>
        <v>83031</v>
      </c>
      <c r="S1" s="166"/>
    </row>
    <row r="2" spans="1:22">
      <c r="A2" s="150"/>
      <c r="B2" s="151"/>
      <c r="C2" s="151"/>
      <c r="D2" s="146"/>
      <c r="E2" s="146"/>
      <c r="F2" s="147"/>
      <c r="G2" s="147"/>
      <c r="H2" s="146"/>
      <c r="I2" s="146"/>
      <c r="J2" s="144"/>
      <c r="K2" s="144"/>
      <c r="L2" s="144"/>
      <c r="M2" s="144"/>
      <c r="N2" s="144"/>
      <c r="O2" s="144"/>
      <c r="P2" s="171" t="str">
        <f>Coordonnées!P2</f>
        <v>Exercice:</v>
      </c>
      <c r="Q2" s="172"/>
      <c r="R2" s="167">
        <f>Coordonnées!R2</f>
        <v>2022</v>
      </c>
      <c r="S2" s="168"/>
    </row>
    <row r="3" spans="1:22">
      <c r="A3" s="86" t="str">
        <f>Coordonnées!A3</f>
        <v>Modèle officiel généré par l'application eComptes © SPW Intérieur et Action Sociale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40" t="str">
        <f>Coordonnées!P3</f>
        <v>Version:</v>
      </c>
      <c r="Q3" s="141"/>
      <c r="R3" s="173">
        <f>Coordonnées!R3</f>
        <v>1</v>
      </c>
      <c r="S3" s="174"/>
    </row>
    <row r="4" spans="1:22" ht="13.15" customHeight="1">
      <c r="A4" s="38"/>
      <c r="B4" s="38"/>
      <c r="C4" s="38"/>
      <c r="D4" s="38"/>
      <c r="E4" s="38"/>
      <c r="F4" s="38"/>
      <c r="G4" s="3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2" ht="16.899999999999999" customHeight="1">
      <c r="A5" s="3"/>
      <c r="B5" s="19"/>
      <c r="C5" s="19"/>
      <c r="D5" s="19"/>
      <c r="E5" s="19"/>
      <c r="L5" s="41"/>
      <c r="M5" s="41"/>
      <c r="N5" s="41"/>
      <c r="O5" s="41"/>
      <c r="P5" s="41"/>
      <c r="Q5" s="41"/>
      <c r="R5" s="40"/>
      <c r="S5" s="40"/>
    </row>
    <row r="6" spans="1:22" ht="18.399999999999999" customHeight="1">
      <c r="A6" s="14"/>
      <c r="B6" s="19"/>
      <c r="C6" s="19"/>
      <c r="D6" s="19"/>
      <c r="E6" s="19"/>
      <c r="H6" s="246" t="s">
        <v>43</v>
      </c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7"/>
      <c r="U6" s="247"/>
      <c r="V6" s="247"/>
    </row>
    <row r="7" spans="1:22" ht="18.399999999999999" customHeight="1">
      <c r="A7" s="42"/>
      <c r="B7" s="45"/>
      <c r="C7" s="44"/>
      <c r="D7" s="44"/>
      <c r="E7" s="44"/>
      <c r="F7" s="44"/>
      <c r="G7" s="44"/>
      <c r="H7" s="248" t="str">
        <f>Coordonnées!$H$27</f>
        <v>Budget</v>
      </c>
      <c r="I7" s="248"/>
      <c r="J7" s="248"/>
      <c r="K7" s="248" t="str">
        <f>Coordonnées!$H$27</f>
        <v>Budget</v>
      </c>
      <c r="L7" s="248"/>
      <c r="M7" s="248"/>
      <c r="N7" s="248" t="str">
        <f>Coordonnées!$H$27</f>
        <v>Budget</v>
      </c>
      <c r="O7" s="248"/>
      <c r="P7" s="248"/>
      <c r="Q7" s="248" t="str">
        <f>Coordonnées!$H$27</f>
        <v>Budget</v>
      </c>
      <c r="R7" s="248"/>
      <c r="S7" s="248"/>
      <c r="T7" s="248" t="str">
        <f>Coordonnées!$H$27</f>
        <v>Budget</v>
      </c>
      <c r="U7" s="248"/>
      <c r="V7" s="248"/>
    </row>
    <row r="8" spans="1:22" ht="18.399999999999999" customHeight="1">
      <c r="A8" s="42"/>
      <c r="B8" s="48"/>
      <c r="C8" s="44"/>
      <c r="D8" s="44"/>
      <c r="E8" s="44"/>
      <c r="F8" s="44"/>
      <c r="G8" s="44"/>
      <c r="H8" s="249" t="s">
        <v>99</v>
      </c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1"/>
      <c r="U8" s="251"/>
      <c r="V8" s="252"/>
    </row>
    <row r="9" spans="1:22" ht="18.399999999999999" customHeight="1">
      <c r="A9" s="242" t="s">
        <v>2</v>
      </c>
      <c r="B9" s="253"/>
      <c r="C9" s="242"/>
      <c r="D9" s="242"/>
      <c r="E9" s="242"/>
      <c r="F9" s="242"/>
      <c r="G9" s="242"/>
      <c r="H9" s="243">
        <f>K9-1</f>
        <v>2018</v>
      </c>
      <c r="I9" s="243"/>
      <c r="J9" s="243"/>
      <c r="K9" s="243">
        <f>N9-1</f>
        <v>2019</v>
      </c>
      <c r="L9" s="243"/>
      <c r="M9" s="243"/>
      <c r="N9" s="243">
        <f>Q9-1</f>
        <v>2020</v>
      </c>
      <c r="O9" s="243"/>
      <c r="P9" s="243"/>
      <c r="Q9" s="243">
        <f>T9-1</f>
        <v>2021</v>
      </c>
      <c r="R9" s="243"/>
      <c r="S9" s="243"/>
      <c r="T9" s="243">
        <f>R2</f>
        <v>2022</v>
      </c>
      <c r="U9" s="243"/>
      <c r="V9" s="243"/>
    </row>
    <row r="10" spans="1:22" ht="18.399999999999999" customHeight="1">
      <c r="A10" s="244" t="s">
        <v>13</v>
      </c>
      <c r="B10" s="245"/>
      <c r="C10" s="245"/>
      <c r="D10" s="245"/>
      <c r="E10" s="245"/>
      <c r="F10" s="245"/>
      <c r="G10" s="245"/>
      <c r="H10" s="235">
        <v>3081720.22</v>
      </c>
      <c r="I10" s="236">
        <v>5512664.2599999998</v>
      </c>
      <c r="J10" s="237">
        <v>5512664.2599999998</v>
      </c>
      <c r="K10" s="235">
        <v>3267489.42</v>
      </c>
      <c r="L10" s="236">
        <v>5512664.2599999998</v>
      </c>
      <c r="M10" s="237">
        <v>5512664.2599999998</v>
      </c>
      <c r="N10" s="235">
        <v>3328072.09</v>
      </c>
      <c r="O10" s="236">
        <v>5512664.2599999998</v>
      </c>
      <c r="P10" s="237">
        <v>5512664.2599999998</v>
      </c>
      <c r="Q10" s="235">
        <v>3309538.13</v>
      </c>
      <c r="R10" s="236">
        <v>5512664.2599999998</v>
      </c>
      <c r="S10" s="237">
        <v>5512664.2599999998</v>
      </c>
      <c r="T10" s="235">
        <v>3434185</v>
      </c>
      <c r="U10" s="236">
        <v>5512664.2599999998</v>
      </c>
      <c r="V10" s="237">
        <v>5512664.2599999998</v>
      </c>
    </row>
    <row r="11" spans="1:22" ht="18.399999999999999" customHeight="1">
      <c r="A11" s="226" t="s">
        <v>14</v>
      </c>
      <c r="B11" s="227"/>
      <c r="C11" s="227"/>
      <c r="D11" s="227"/>
      <c r="E11" s="227"/>
      <c r="F11" s="227"/>
      <c r="G11" s="227"/>
      <c r="H11" s="232">
        <v>2325322.1800000002</v>
      </c>
      <c r="I11" s="233">
        <v>2726342.74</v>
      </c>
      <c r="J11" s="234">
        <v>2726342.74</v>
      </c>
      <c r="K11" s="232">
        <v>2101270.21</v>
      </c>
      <c r="L11" s="233">
        <v>2726342.74</v>
      </c>
      <c r="M11" s="234">
        <v>2726342.74</v>
      </c>
      <c r="N11" s="232">
        <v>1960610.34</v>
      </c>
      <c r="O11" s="233">
        <v>2726342.74</v>
      </c>
      <c r="P11" s="234">
        <v>2726342.74</v>
      </c>
      <c r="Q11" s="232">
        <v>1792959.44</v>
      </c>
      <c r="R11" s="233">
        <v>2726342.74</v>
      </c>
      <c r="S11" s="234">
        <v>2726342.74</v>
      </c>
      <c r="T11" s="232">
        <v>2125096.81</v>
      </c>
      <c r="U11" s="233">
        <v>2726342.74</v>
      </c>
      <c r="V11" s="234">
        <v>2726342.74</v>
      </c>
    </row>
    <row r="12" spans="1:22" ht="18.399999999999999" customHeight="1">
      <c r="A12" s="226" t="s">
        <v>15</v>
      </c>
      <c r="B12" s="227"/>
      <c r="C12" s="227"/>
      <c r="D12" s="227"/>
      <c r="E12" s="227"/>
      <c r="F12" s="227"/>
      <c r="G12" s="227"/>
      <c r="H12" s="232">
        <v>2152770.19</v>
      </c>
      <c r="I12" s="233">
        <v>4264832.04</v>
      </c>
      <c r="J12" s="234">
        <v>4264832.04</v>
      </c>
      <c r="K12" s="232">
        <v>2051287.44</v>
      </c>
      <c r="L12" s="233">
        <v>4264832.04</v>
      </c>
      <c r="M12" s="234">
        <v>4264832.04</v>
      </c>
      <c r="N12" s="232">
        <v>1928329.37</v>
      </c>
      <c r="O12" s="233">
        <v>4264832.04</v>
      </c>
      <c r="P12" s="234">
        <v>4264832.04</v>
      </c>
      <c r="Q12" s="232">
        <v>2100561.2200000002</v>
      </c>
      <c r="R12" s="233">
        <v>4264832.04</v>
      </c>
      <c r="S12" s="234">
        <v>4264832.04</v>
      </c>
      <c r="T12" s="232">
        <v>1964385.13</v>
      </c>
      <c r="U12" s="233">
        <v>4264832.04</v>
      </c>
      <c r="V12" s="234">
        <v>4264832.04</v>
      </c>
    </row>
    <row r="13" spans="1:22" ht="18.399999999999999" customHeight="1">
      <c r="A13" s="226" t="s">
        <v>16</v>
      </c>
      <c r="B13" s="227"/>
      <c r="C13" s="227"/>
      <c r="D13" s="227"/>
      <c r="E13" s="227"/>
      <c r="F13" s="227"/>
      <c r="G13" s="227"/>
      <c r="H13" s="232">
        <v>676114.34</v>
      </c>
      <c r="I13" s="233">
        <v>41563.69</v>
      </c>
      <c r="J13" s="234">
        <v>41563.69</v>
      </c>
      <c r="K13" s="232">
        <v>707818.31</v>
      </c>
      <c r="L13" s="233">
        <v>41563.69</v>
      </c>
      <c r="M13" s="234">
        <v>41563.69</v>
      </c>
      <c r="N13" s="232">
        <v>675069.19</v>
      </c>
      <c r="O13" s="233">
        <v>41563.69</v>
      </c>
      <c r="P13" s="234">
        <v>41563.69</v>
      </c>
      <c r="Q13" s="232">
        <v>659455.31000000006</v>
      </c>
      <c r="R13" s="233">
        <v>41563.69</v>
      </c>
      <c r="S13" s="234">
        <v>41563.69</v>
      </c>
      <c r="T13" s="232">
        <v>769558.29</v>
      </c>
      <c r="U13" s="233">
        <v>41563.69</v>
      </c>
      <c r="V13" s="234">
        <v>41563.69</v>
      </c>
    </row>
    <row r="14" spans="1:22" ht="18.399999999999999" customHeight="1" thickBot="1">
      <c r="A14" s="211" t="s">
        <v>48</v>
      </c>
      <c r="B14" s="212"/>
      <c r="C14" s="212"/>
      <c r="D14" s="212"/>
      <c r="E14" s="212"/>
      <c r="F14" s="212"/>
      <c r="G14" s="212"/>
      <c r="H14" s="214">
        <v>13318.44</v>
      </c>
      <c r="I14" s="215">
        <v>0</v>
      </c>
      <c r="J14" s="216">
        <v>0</v>
      </c>
      <c r="K14" s="214">
        <v>13652.37</v>
      </c>
      <c r="L14" s="215">
        <v>0</v>
      </c>
      <c r="M14" s="216">
        <v>0</v>
      </c>
      <c r="N14" s="214">
        <v>13754.95</v>
      </c>
      <c r="O14" s="215">
        <v>0</v>
      </c>
      <c r="P14" s="216">
        <v>0</v>
      </c>
      <c r="Q14" s="214">
        <v>13825.02</v>
      </c>
      <c r="R14" s="215">
        <v>0</v>
      </c>
      <c r="S14" s="216">
        <v>0</v>
      </c>
      <c r="T14" s="214">
        <v>164030.94</v>
      </c>
      <c r="U14" s="215">
        <v>0</v>
      </c>
      <c r="V14" s="216">
        <v>0</v>
      </c>
    </row>
    <row r="15" spans="1:22" ht="18.399999999999999" customHeight="1" thickBot="1">
      <c r="A15" s="204" t="s">
        <v>69</v>
      </c>
      <c r="B15" s="205"/>
      <c r="C15" s="205"/>
      <c r="D15" s="205"/>
      <c r="E15" s="205"/>
      <c r="F15" s="205"/>
      <c r="G15" s="205"/>
      <c r="H15" s="223">
        <f>SUM(H10:H14)</f>
        <v>8249245.3700000001</v>
      </c>
      <c r="I15" s="224"/>
      <c r="J15" s="225"/>
      <c r="K15" s="224">
        <f>SUM(K10:K14)</f>
        <v>8141517.7500000009</v>
      </c>
      <c r="L15" s="224"/>
      <c r="M15" s="224"/>
      <c r="N15" s="223">
        <f>SUM(N10:N14)</f>
        <v>7905835.9400000004</v>
      </c>
      <c r="O15" s="224"/>
      <c r="P15" s="225"/>
      <c r="Q15" s="224">
        <f>SUM(Q10:Q14)</f>
        <v>7876339.120000001</v>
      </c>
      <c r="R15" s="224"/>
      <c r="S15" s="225"/>
      <c r="T15" s="224">
        <f>SUM(T10:T14)</f>
        <v>8457256.1699999999</v>
      </c>
      <c r="U15" s="224"/>
      <c r="V15" s="225"/>
    </row>
    <row r="16" spans="1:22" ht="18.399999999999999" customHeight="1">
      <c r="A16" s="226" t="s">
        <v>30</v>
      </c>
      <c r="B16" s="227"/>
      <c r="C16" s="227"/>
      <c r="D16" s="227"/>
      <c r="E16" s="227"/>
      <c r="F16" s="227"/>
      <c r="G16" s="227"/>
      <c r="H16" s="229">
        <v>73292.990000000005</v>
      </c>
      <c r="I16" s="230">
        <v>1521059.02</v>
      </c>
      <c r="J16" s="231">
        <v>2351270.66</v>
      </c>
      <c r="K16" s="229">
        <v>279288.03000000003</v>
      </c>
      <c r="L16" s="230">
        <v>1659060.83</v>
      </c>
      <c r="M16" s="231">
        <v>1521059.02</v>
      </c>
      <c r="N16" s="229">
        <v>182114.13</v>
      </c>
      <c r="O16" s="230">
        <v>2230351.92</v>
      </c>
      <c r="P16" s="231">
        <v>1659060.83</v>
      </c>
      <c r="Q16" s="229">
        <v>78292.95</v>
      </c>
      <c r="R16" s="230">
        <v>2351270.66</v>
      </c>
      <c r="S16" s="231">
        <v>2230351.92</v>
      </c>
      <c r="T16" s="229">
        <v>24444.45</v>
      </c>
      <c r="U16" s="230">
        <v>2351270.66</v>
      </c>
      <c r="V16" s="231">
        <v>2230351.92</v>
      </c>
    </row>
    <row r="17" spans="1:22" ht="18.399999999999999" customHeight="1" thickBot="1">
      <c r="A17" s="211" t="s">
        <v>3</v>
      </c>
      <c r="B17" s="212"/>
      <c r="C17" s="212"/>
      <c r="D17" s="212"/>
      <c r="E17" s="212"/>
      <c r="F17" s="212"/>
      <c r="G17" s="212"/>
      <c r="H17" s="214">
        <v>0</v>
      </c>
      <c r="I17" s="215">
        <v>1192323.53</v>
      </c>
      <c r="J17" s="216">
        <v>824300.6</v>
      </c>
      <c r="K17" s="214">
        <v>700000</v>
      </c>
      <c r="L17" s="215">
        <v>4295659.8600000003</v>
      </c>
      <c r="M17" s="216">
        <v>1192323.53</v>
      </c>
      <c r="N17" s="214">
        <v>0</v>
      </c>
      <c r="O17" s="215">
        <v>1045347.08</v>
      </c>
      <c r="P17" s="216">
        <v>4295659.8600000003</v>
      </c>
      <c r="Q17" s="214">
        <v>0</v>
      </c>
      <c r="R17" s="215">
        <v>824300.6</v>
      </c>
      <c r="S17" s="216">
        <v>1045347.08</v>
      </c>
      <c r="T17" s="214">
        <v>1058247.6799999999</v>
      </c>
      <c r="U17" s="215">
        <v>824300.6</v>
      </c>
      <c r="V17" s="216">
        <v>1045347.08</v>
      </c>
    </row>
    <row r="18" spans="1:22" ht="18.399999999999999" customHeight="1" thickBot="1">
      <c r="A18" s="217" t="s">
        <v>70</v>
      </c>
      <c r="B18" s="218"/>
      <c r="C18" s="218"/>
      <c r="D18" s="218"/>
      <c r="E18" s="218"/>
      <c r="F18" s="218"/>
      <c r="G18" s="218"/>
      <c r="H18" s="220">
        <f>SUM(H15:H17)</f>
        <v>8322538.3600000003</v>
      </c>
      <c r="I18" s="221"/>
      <c r="J18" s="222"/>
      <c r="K18" s="221">
        <f>SUM(K15:K17)</f>
        <v>9120805.7800000012</v>
      </c>
      <c r="L18" s="221"/>
      <c r="M18" s="221"/>
      <c r="N18" s="220">
        <f>SUM(N15:N17)</f>
        <v>8087950.0700000003</v>
      </c>
      <c r="O18" s="221"/>
      <c r="P18" s="222"/>
      <c r="Q18" s="220">
        <f>SUM(Q15:Q17)</f>
        <v>7954632.0700000012</v>
      </c>
      <c r="R18" s="221"/>
      <c r="S18" s="222"/>
      <c r="T18" s="220">
        <f>SUM(T15:T17)</f>
        <v>9539948.2999999989</v>
      </c>
      <c r="U18" s="221"/>
      <c r="V18" s="222"/>
    </row>
    <row r="19" spans="1:22" s="76" customFormat="1" ht="28.15" customHeight="1">
      <c r="A19" s="88" t="s">
        <v>68</v>
      </c>
      <c r="B19" s="89"/>
      <c r="C19" s="89"/>
      <c r="D19" s="89"/>
      <c r="E19" s="89"/>
      <c r="H19" s="90"/>
      <c r="I19" s="90"/>
      <c r="J19" s="90"/>
      <c r="K19" s="90"/>
      <c r="L19" s="91"/>
      <c r="M19" s="91"/>
      <c r="N19" s="91"/>
      <c r="O19" s="91"/>
      <c r="P19" s="91"/>
      <c r="Q19" s="91"/>
      <c r="R19" s="91"/>
      <c r="S19" s="91"/>
    </row>
    <row r="20" spans="1:22" ht="18.399999999999999" customHeight="1">
      <c r="A20" s="43"/>
      <c r="B20" s="44"/>
      <c r="C20" s="44"/>
      <c r="D20" s="44"/>
      <c r="E20" s="44"/>
      <c r="F20" s="44"/>
      <c r="G20" s="44"/>
      <c r="H20" s="238" t="s">
        <v>100</v>
      </c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40"/>
      <c r="U20" s="240"/>
      <c r="V20" s="241"/>
    </row>
    <row r="21" spans="1:22" ht="18.399999999999999" customHeight="1">
      <c r="A21" s="242" t="s">
        <v>2</v>
      </c>
      <c r="B21" s="242"/>
      <c r="C21" s="242"/>
      <c r="D21" s="242"/>
      <c r="E21" s="242"/>
      <c r="F21" s="242"/>
      <c r="G21" s="242"/>
      <c r="H21" s="243">
        <f>K21-1</f>
        <v>2018</v>
      </c>
      <c r="I21" s="243"/>
      <c r="J21" s="243"/>
      <c r="K21" s="243">
        <f>N21-1</f>
        <v>2019</v>
      </c>
      <c r="L21" s="243"/>
      <c r="M21" s="243"/>
      <c r="N21" s="243">
        <f>Q21-1</f>
        <v>2020</v>
      </c>
      <c r="O21" s="243"/>
      <c r="P21" s="243"/>
      <c r="Q21" s="243">
        <f>T21-1</f>
        <v>2021</v>
      </c>
      <c r="R21" s="243"/>
      <c r="S21" s="243"/>
      <c r="T21" s="243">
        <f>R2</f>
        <v>2022</v>
      </c>
      <c r="U21" s="243"/>
      <c r="V21" s="243"/>
    </row>
    <row r="22" spans="1:22" ht="18.399999999999999" customHeight="1">
      <c r="A22" s="226" t="s">
        <v>17</v>
      </c>
      <c r="B22" s="227"/>
      <c r="C22" s="227"/>
      <c r="D22" s="227"/>
      <c r="E22" s="227"/>
      <c r="F22" s="227"/>
      <c r="G22" s="228"/>
      <c r="H22" s="235">
        <v>1514911.27</v>
      </c>
      <c r="I22" s="236">
        <v>373432.17</v>
      </c>
      <c r="J22" s="237">
        <v>697745.74</v>
      </c>
      <c r="K22" s="235">
        <v>1334175.75</v>
      </c>
      <c r="L22" s="236">
        <v>373432.17</v>
      </c>
      <c r="M22" s="237">
        <v>697745.74</v>
      </c>
      <c r="N22" s="235">
        <v>790398.31</v>
      </c>
      <c r="O22" s="236">
        <v>373432.17</v>
      </c>
      <c r="P22" s="237">
        <v>697745.74</v>
      </c>
      <c r="Q22" s="235">
        <v>885878.13</v>
      </c>
      <c r="R22" s="236">
        <v>373432.17</v>
      </c>
      <c r="S22" s="237">
        <v>697745.74</v>
      </c>
      <c r="T22" s="235">
        <v>1274235.9099999999</v>
      </c>
      <c r="U22" s="236">
        <v>373432.17</v>
      </c>
      <c r="V22" s="237">
        <v>697745.74</v>
      </c>
    </row>
    <row r="23" spans="1:22" ht="18.399999999999999" customHeight="1">
      <c r="A23" s="226" t="s">
        <v>15</v>
      </c>
      <c r="B23" s="227"/>
      <c r="C23" s="227"/>
      <c r="D23" s="227"/>
      <c r="E23" s="227"/>
      <c r="F23" s="227"/>
      <c r="G23" s="228"/>
      <c r="H23" s="232">
        <v>6749582.7599999998</v>
      </c>
      <c r="I23" s="233">
        <v>12728583.199999999</v>
      </c>
      <c r="J23" s="234">
        <v>13240574.68</v>
      </c>
      <c r="K23" s="232">
        <v>6842091.9800000004</v>
      </c>
      <c r="L23" s="233">
        <v>12728583.199999999</v>
      </c>
      <c r="M23" s="234">
        <v>13240574.68</v>
      </c>
      <c r="N23" s="232">
        <v>7097753.8700000001</v>
      </c>
      <c r="O23" s="233">
        <v>12728583.199999999</v>
      </c>
      <c r="P23" s="234">
        <v>13240574.68</v>
      </c>
      <c r="Q23" s="232">
        <v>7037468.7400000002</v>
      </c>
      <c r="R23" s="233">
        <v>12728583.199999999</v>
      </c>
      <c r="S23" s="234">
        <v>13240574.68</v>
      </c>
      <c r="T23" s="232">
        <v>7607059.0800000001</v>
      </c>
      <c r="U23" s="233">
        <v>12728583.199999999</v>
      </c>
      <c r="V23" s="234">
        <v>13240574.68</v>
      </c>
    </row>
    <row r="24" spans="1:22" ht="18.399999999999999" customHeight="1">
      <c r="A24" s="226" t="s">
        <v>16</v>
      </c>
      <c r="B24" s="227"/>
      <c r="C24" s="227"/>
      <c r="D24" s="227"/>
      <c r="E24" s="227"/>
      <c r="F24" s="227"/>
      <c r="G24" s="228"/>
      <c r="H24" s="232">
        <v>49180.71</v>
      </c>
      <c r="I24" s="233">
        <v>548784.99</v>
      </c>
      <c r="J24" s="234">
        <v>408005.67</v>
      </c>
      <c r="K24" s="232">
        <v>50286</v>
      </c>
      <c r="L24" s="233">
        <v>548784.99</v>
      </c>
      <c r="M24" s="234">
        <v>408005.67</v>
      </c>
      <c r="N24" s="232">
        <v>50378</v>
      </c>
      <c r="O24" s="233">
        <v>548784.99</v>
      </c>
      <c r="P24" s="234">
        <v>408005.67</v>
      </c>
      <c r="Q24" s="232">
        <v>51405</v>
      </c>
      <c r="R24" s="233">
        <v>548784.99</v>
      </c>
      <c r="S24" s="234">
        <v>408005.67</v>
      </c>
      <c r="T24" s="232">
        <v>51405</v>
      </c>
      <c r="U24" s="233">
        <v>548784.99</v>
      </c>
      <c r="V24" s="234">
        <v>408005.67</v>
      </c>
    </row>
    <row r="25" spans="1:22" ht="18.399999999999999" customHeight="1" thickBot="1">
      <c r="A25" s="211" t="s">
        <v>3</v>
      </c>
      <c r="B25" s="212"/>
      <c r="C25" s="212"/>
      <c r="D25" s="212"/>
      <c r="E25" s="212"/>
      <c r="F25" s="212"/>
      <c r="G25" s="213"/>
      <c r="H25" s="214">
        <v>0</v>
      </c>
      <c r="I25" s="215">
        <v>0</v>
      </c>
      <c r="J25" s="216">
        <v>0</v>
      </c>
      <c r="K25" s="214">
        <v>0</v>
      </c>
      <c r="L25" s="215">
        <v>0</v>
      </c>
      <c r="M25" s="216">
        <v>0</v>
      </c>
      <c r="N25" s="214">
        <v>48904.05</v>
      </c>
      <c r="O25" s="215">
        <v>0</v>
      </c>
      <c r="P25" s="216">
        <v>0</v>
      </c>
      <c r="Q25" s="214">
        <v>0</v>
      </c>
      <c r="R25" s="215">
        <v>0</v>
      </c>
      <c r="S25" s="216">
        <v>0</v>
      </c>
      <c r="T25" s="214">
        <v>523247.68</v>
      </c>
      <c r="U25" s="215">
        <v>0</v>
      </c>
      <c r="V25" s="216">
        <v>0</v>
      </c>
    </row>
    <row r="26" spans="1:22" ht="18.399999999999999" customHeight="1" thickBot="1">
      <c r="A26" s="204" t="s">
        <v>69</v>
      </c>
      <c r="B26" s="205"/>
      <c r="C26" s="205"/>
      <c r="D26" s="205"/>
      <c r="E26" s="205"/>
      <c r="F26" s="205"/>
      <c r="G26" s="206"/>
      <c r="H26" s="223">
        <f>SUM(H22:H25)</f>
        <v>8313674.7399999993</v>
      </c>
      <c r="I26" s="224"/>
      <c r="J26" s="224"/>
      <c r="K26" s="223">
        <f>SUM(K22:K25)</f>
        <v>8226553.7300000004</v>
      </c>
      <c r="L26" s="224"/>
      <c r="M26" s="225"/>
      <c r="N26" s="224">
        <f>SUM(N22:N25)</f>
        <v>7987434.2299999995</v>
      </c>
      <c r="O26" s="224"/>
      <c r="P26" s="224"/>
      <c r="Q26" s="223">
        <f>SUM(Q22:Q25)</f>
        <v>7974751.8700000001</v>
      </c>
      <c r="R26" s="224"/>
      <c r="S26" s="225"/>
      <c r="T26" s="223">
        <f>SUM(T22:T25)</f>
        <v>9455947.6699999999</v>
      </c>
      <c r="U26" s="224"/>
      <c r="V26" s="225"/>
    </row>
    <row r="27" spans="1:22" ht="18.399999999999999" customHeight="1">
      <c r="A27" s="226" t="s">
        <v>30</v>
      </c>
      <c r="B27" s="227"/>
      <c r="C27" s="227"/>
      <c r="D27" s="227"/>
      <c r="E27" s="227"/>
      <c r="F27" s="227"/>
      <c r="G27" s="228"/>
      <c r="H27" s="229">
        <v>1432389.82</v>
      </c>
      <c r="I27" s="230">
        <v>6001218.2883333303</v>
      </c>
      <c r="J27" s="231">
        <v>5811470.0833333302</v>
      </c>
      <c r="K27" s="229">
        <v>1552974.09</v>
      </c>
      <c r="L27" s="230">
        <v>6001218.2883333303</v>
      </c>
      <c r="M27" s="231">
        <v>5811470.0833333302</v>
      </c>
      <c r="N27" s="229">
        <v>241411.93</v>
      </c>
      <c r="O27" s="230">
        <v>6001218.2883333303</v>
      </c>
      <c r="P27" s="231">
        <v>5811470.0833333302</v>
      </c>
      <c r="Q27" s="229">
        <v>556809.16</v>
      </c>
      <c r="R27" s="230">
        <v>6001218.2883333303</v>
      </c>
      <c r="S27" s="231">
        <v>5811470.0833333302</v>
      </c>
      <c r="T27" s="229">
        <v>608660.69999999995</v>
      </c>
      <c r="U27" s="230">
        <v>6001218.2883333303</v>
      </c>
      <c r="V27" s="231">
        <v>5811470.0833333302</v>
      </c>
    </row>
    <row r="28" spans="1:22" ht="18.399999999999999" customHeight="1" thickBot="1">
      <c r="A28" s="211" t="s">
        <v>3</v>
      </c>
      <c r="B28" s="212"/>
      <c r="C28" s="212"/>
      <c r="D28" s="212"/>
      <c r="E28" s="212"/>
      <c r="F28" s="212"/>
      <c r="G28" s="213"/>
      <c r="H28" s="214">
        <v>0</v>
      </c>
      <c r="I28" s="215">
        <v>0</v>
      </c>
      <c r="J28" s="216">
        <v>0</v>
      </c>
      <c r="K28" s="214">
        <v>0</v>
      </c>
      <c r="L28" s="215">
        <v>0</v>
      </c>
      <c r="M28" s="216">
        <v>0</v>
      </c>
      <c r="N28" s="214">
        <v>0</v>
      </c>
      <c r="O28" s="215">
        <v>0</v>
      </c>
      <c r="P28" s="216">
        <v>0</v>
      </c>
      <c r="Q28" s="214">
        <v>0</v>
      </c>
      <c r="R28" s="215">
        <v>0</v>
      </c>
      <c r="S28" s="216">
        <v>0</v>
      </c>
      <c r="T28" s="214">
        <v>0</v>
      </c>
      <c r="U28" s="215">
        <v>0</v>
      </c>
      <c r="V28" s="216">
        <v>0</v>
      </c>
    </row>
    <row r="29" spans="1:22" ht="18.399999999999999" customHeight="1" thickBot="1">
      <c r="A29" s="217" t="s">
        <v>70</v>
      </c>
      <c r="B29" s="218"/>
      <c r="C29" s="218"/>
      <c r="D29" s="218"/>
      <c r="E29" s="218"/>
      <c r="F29" s="218"/>
      <c r="G29" s="219"/>
      <c r="H29" s="220">
        <f>SUM(H26:H28)</f>
        <v>9746064.5599999987</v>
      </c>
      <c r="I29" s="221"/>
      <c r="J29" s="221"/>
      <c r="K29" s="220">
        <f>SUM(K26:K28)</f>
        <v>9779527.8200000003</v>
      </c>
      <c r="L29" s="221"/>
      <c r="M29" s="222"/>
      <c r="N29" s="221">
        <f>SUM(N26:N28)</f>
        <v>8228846.1599999992</v>
      </c>
      <c r="O29" s="221"/>
      <c r="P29" s="221"/>
      <c r="Q29" s="220">
        <f>SUM(Q26:Q28)</f>
        <v>8531561.0299999993</v>
      </c>
      <c r="R29" s="221"/>
      <c r="S29" s="222"/>
      <c r="T29" s="220">
        <f>SUM(T26:T28)</f>
        <v>10064608.369999999</v>
      </c>
      <c r="U29" s="221"/>
      <c r="V29" s="222"/>
    </row>
    <row r="30" spans="1:22" ht="16.899999999999999" customHeight="1">
      <c r="A30" s="56" t="s">
        <v>68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31">
    <mergeCell ref="A1:C2"/>
    <mergeCell ref="D1:I2"/>
    <mergeCell ref="J1:O2"/>
    <mergeCell ref="P1:Q1"/>
    <mergeCell ref="R1:S1"/>
    <mergeCell ref="P2:Q2"/>
    <mergeCell ref="R2:S2"/>
    <mergeCell ref="P3:Q3"/>
    <mergeCell ref="R3:S3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H20:V20"/>
    <mergeCell ref="A18:G18"/>
    <mergeCell ref="H18:J18"/>
    <mergeCell ref="K18:M18"/>
    <mergeCell ref="N18:P18"/>
    <mergeCell ref="Q18:S18"/>
    <mergeCell ref="T18:V18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20"/>
  <dimension ref="A1:V31"/>
  <sheetViews>
    <sheetView zoomScaleNormal="100" workbookViewId="0">
      <selection sqref="A1:C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>
      <c r="A1" s="193" t="str">
        <f>Coordonnées!A1</f>
        <v>Synthèse du Budget</v>
      </c>
      <c r="B1" s="149"/>
      <c r="C1" s="149"/>
      <c r="D1" s="145" t="str">
        <f>Coordonnées!D1</f>
        <v>Administration communale de</v>
      </c>
      <c r="E1" s="145"/>
      <c r="F1" s="145"/>
      <c r="G1" s="145"/>
      <c r="H1" s="145"/>
      <c r="I1" s="145"/>
      <c r="J1" s="143" t="str">
        <f>Coordonnées!J1</f>
        <v>LA ROCHE EN ARDENNE</v>
      </c>
      <c r="K1" s="143"/>
      <c r="L1" s="143"/>
      <c r="M1" s="143"/>
      <c r="N1" s="143"/>
      <c r="O1" s="143"/>
      <c r="P1" s="169" t="str">
        <f>Coordonnées!P1</f>
        <v>Code INS</v>
      </c>
      <c r="Q1" s="170"/>
      <c r="R1" s="165">
        <f>Coordonnées!R1</f>
        <v>83031</v>
      </c>
      <c r="S1" s="166"/>
    </row>
    <row r="2" spans="1:22">
      <c r="A2" s="150"/>
      <c r="B2" s="151"/>
      <c r="C2" s="151"/>
      <c r="D2" s="146"/>
      <c r="E2" s="146"/>
      <c r="F2" s="147"/>
      <c r="G2" s="147"/>
      <c r="H2" s="146"/>
      <c r="I2" s="146"/>
      <c r="J2" s="144"/>
      <c r="K2" s="144"/>
      <c r="L2" s="144"/>
      <c r="M2" s="144"/>
      <c r="N2" s="144"/>
      <c r="O2" s="144"/>
      <c r="P2" s="171" t="str">
        <f>Coordonnées!P2</f>
        <v>Exercice:</v>
      </c>
      <c r="Q2" s="172"/>
      <c r="R2" s="167">
        <f>Coordonnées!R2</f>
        <v>2022</v>
      </c>
      <c r="S2" s="168"/>
    </row>
    <row r="3" spans="1:22">
      <c r="A3" s="86" t="str">
        <f>Coordonnées!A3</f>
        <v>Modèle officiel généré par l'application eComptes © SPW Intérieur et Action Sociale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40" t="str">
        <f>Coordonnées!P3</f>
        <v>Version:</v>
      </c>
      <c r="Q3" s="141"/>
      <c r="R3" s="173">
        <f>Coordonnées!R3</f>
        <v>1</v>
      </c>
      <c r="S3" s="174"/>
    </row>
    <row r="4" spans="1:22" ht="13.15" customHeight="1">
      <c r="A4" s="38"/>
      <c r="B4" s="38"/>
      <c r="C4" s="38"/>
      <c r="D4" s="38"/>
      <c r="E4" s="38"/>
      <c r="F4" s="38"/>
      <c r="G4" s="3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2" ht="16.899999999999999" customHeight="1">
      <c r="A5" s="3"/>
      <c r="B5" s="19"/>
      <c r="C5" s="19"/>
      <c r="D5" s="19"/>
      <c r="E5" s="19"/>
      <c r="L5" s="41"/>
      <c r="M5" s="41"/>
      <c r="N5" s="41"/>
      <c r="O5" s="41"/>
      <c r="P5" s="41"/>
      <c r="Q5" s="41"/>
      <c r="R5" s="40"/>
      <c r="S5" s="40"/>
    </row>
    <row r="6" spans="1:22" ht="18.399999999999999" customHeight="1">
      <c r="A6" s="14"/>
      <c r="B6" s="19"/>
      <c r="C6" s="19"/>
      <c r="D6" s="19"/>
      <c r="E6" s="19"/>
      <c r="H6" s="246" t="s">
        <v>45</v>
      </c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7"/>
      <c r="U6" s="247"/>
      <c r="V6" s="247"/>
    </row>
    <row r="7" spans="1:22" ht="18.399999999999999" customHeight="1">
      <c r="A7" s="42"/>
      <c r="B7" s="45"/>
      <c r="C7" s="44"/>
      <c r="D7" s="44"/>
      <c r="E7" s="44"/>
      <c r="F7" s="44"/>
      <c r="G7" s="44"/>
      <c r="H7" s="248" t="str">
        <f>Coordonnées!$H$27</f>
        <v>Budget</v>
      </c>
      <c r="I7" s="248"/>
      <c r="J7" s="248"/>
      <c r="K7" s="248" t="str">
        <f>Coordonnées!$H$27</f>
        <v>Budget</v>
      </c>
      <c r="L7" s="248"/>
      <c r="M7" s="248"/>
      <c r="N7" s="248" t="str">
        <f>Coordonnées!$H$27</f>
        <v>Budget</v>
      </c>
      <c r="O7" s="248"/>
      <c r="P7" s="248"/>
      <c r="Q7" s="248" t="str">
        <f>Coordonnées!$H$27</f>
        <v>Budget</v>
      </c>
      <c r="R7" s="248"/>
      <c r="S7" s="248"/>
      <c r="T7" s="248" t="str">
        <f>Coordonnées!$H$27</f>
        <v>Budget</v>
      </c>
      <c r="U7" s="248"/>
      <c r="V7" s="248"/>
    </row>
    <row r="8" spans="1:22" ht="18.399999999999999" customHeight="1">
      <c r="A8" s="42"/>
      <c r="B8" s="48"/>
      <c r="C8" s="44"/>
      <c r="D8" s="44"/>
      <c r="E8" s="44"/>
      <c r="F8" s="44"/>
      <c r="G8" s="44"/>
      <c r="H8" s="249" t="s">
        <v>101</v>
      </c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1"/>
      <c r="U8" s="251"/>
      <c r="V8" s="252"/>
    </row>
    <row r="9" spans="1:22" ht="18.399999999999999" customHeight="1">
      <c r="A9" s="242" t="s">
        <v>2</v>
      </c>
      <c r="B9" s="253"/>
      <c r="C9" s="242"/>
      <c r="D9" s="242"/>
      <c r="E9" s="242"/>
      <c r="F9" s="242"/>
      <c r="G9" s="242"/>
      <c r="H9" s="243">
        <f>K9-1</f>
        <v>2018</v>
      </c>
      <c r="I9" s="243"/>
      <c r="J9" s="243"/>
      <c r="K9" s="243">
        <f>N9-1</f>
        <v>2019</v>
      </c>
      <c r="L9" s="243"/>
      <c r="M9" s="243"/>
      <c r="N9" s="243">
        <f>Q9-1</f>
        <v>2020</v>
      </c>
      <c r="O9" s="243"/>
      <c r="P9" s="243"/>
      <c r="Q9" s="243">
        <f>T9-1</f>
        <v>2021</v>
      </c>
      <c r="R9" s="243"/>
      <c r="S9" s="243"/>
      <c r="T9" s="243">
        <f>R2</f>
        <v>2022</v>
      </c>
      <c r="U9" s="243"/>
      <c r="V9" s="243"/>
    </row>
    <row r="10" spans="1:22" ht="18.399999999999999" customHeight="1">
      <c r="A10" s="244" t="s">
        <v>15</v>
      </c>
      <c r="B10" s="245"/>
      <c r="C10" s="245"/>
      <c r="D10" s="245"/>
      <c r="E10" s="245"/>
      <c r="F10" s="245"/>
      <c r="G10" s="245"/>
      <c r="H10" s="235">
        <v>63150.2</v>
      </c>
      <c r="I10" s="236">
        <v>5512664.2599999998</v>
      </c>
      <c r="J10" s="237">
        <v>5512664.2599999998</v>
      </c>
      <c r="K10" s="235">
        <v>32746.74</v>
      </c>
      <c r="L10" s="236">
        <v>5512664.2599999998</v>
      </c>
      <c r="M10" s="237">
        <v>5512664.2599999998</v>
      </c>
      <c r="N10" s="235">
        <v>75150.5</v>
      </c>
      <c r="O10" s="236">
        <v>5512664.2599999998</v>
      </c>
      <c r="P10" s="237">
        <v>5512664.2599999998</v>
      </c>
      <c r="Q10" s="235">
        <v>23885.35</v>
      </c>
      <c r="R10" s="236">
        <v>5512664.2599999998</v>
      </c>
      <c r="S10" s="237">
        <v>5512664.2599999998</v>
      </c>
      <c r="T10" s="235">
        <v>6450</v>
      </c>
      <c r="U10" s="236">
        <v>5512664.2599999998</v>
      </c>
      <c r="V10" s="237">
        <v>5512664.2599999998</v>
      </c>
    </row>
    <row r="11" spans="1:22" ht="18.399999999999999" customHeight="1">
      <c r="A11" s="226" t="s">
        <v>46</v>
      </c>
      <c r="B11" s="227"/>
      <c r="C11" s="227"/>
      <c r="D11" s="227"/>
      <c r="E11" s="227"/>
      <c r="F11" s="227"/>
      <c r="G11" s="227"/>
      <c r="H11" s="232">
        <v>9259970</v>
      </c>
      <c r="I11" s="233">
        <v>2726342.74</v>
      </c>
      <c r="J11" s="234">
        <v>2726342.74</v>
      </c>
      <c r="K11" s="232">
        <v>1313620</v>
      </c>
      <c r="L11" s="233">
        <v>2726342.74</v>
      </c>
      <c r="M11" s="234">
        <v>2726342.74</v>
      </c>
      <c r="N11" s="232">
        <v>1343747</v>
      </c>
      <c r="O11" s="233">
        <v>2726342.74</v>
      </c>
      <c r="P11" s="234">
        <v>2726342.74</v>
      </c>
      <c r="Q11" s="232">
        <v>2089362</v>
      </c>
      <c r="R11" s="233">
        <v>2726342.74</v>
      </c>
      <c r="S11" s="234">
        <v>2726342.74</v>
      </c>
      <c r="T11" s="232">
        <v>5138720.79</v>
      </c>
      <c r="U11" s="233">
        <v>2726342.74</v>
      </c>
      <c r="V11" s="234">
        <v>2726342.74</v>
      </c>
    </row>
    <row r="12" spans="1:22" ht="18.399999999999999" customHeight="1">
      <c r="A12" s="226" t="s">
        <v>16</v>
      </c>
      <c r="B12" s="227"/>
      <c r="C12" s="227"/>
      <c r="D12" s="227"/>
      <c r="E12" s="227"/>
      <c r="F12" s="227"/>
      <c r="G12" s="227"/>
      <c r="H12" s="232">
        <v>49100</v>
      </c>
      <c r="I12" s="233">
        <v>4264832.04</v>
      </c>
      <c r="J12" s="234">
        <v>4264832.04</v>
      </c>
      <c r="K12" s="232">
        <v>50775</v>
      </c>
      <c r="L12" s="233">
        <v>4264832.04</v>
      </c>
      <c r="M12" s="234">
        <v>4264832.04</v>
      </c>
      <c r="N12" s="232">
        <v>251300</v>
      </c>
      <c r="O12" s="233">
        <v>4264832.04</v>
      </c>
      <c r="P12" s="234">
        <v>4264832.04</v>
      </c>
      <c r="Q12" s="232">
        <v>51300</v>
      </c>
      <c r="R12" s="233">
        <v>4264832.04</v>
      </c>
      <c r="S12" s="234">
        <v>4264832.04</v>
      </c>
      <c r="T12" s="232">
        <v>65161.16</v>
      </c>
      <c r="U12" s="233">
        <v>4264832.04</v>
      </c>
      <c r="V12" s="234">
        <v>4264832.04</v>
      </c>
    </row>
    <row r="13" spans="1:22" ht="18.399999999999999" customHeight="1">
      <c r="A13" s="226" t="s">
        <v>3</v>
      </c>
      <c r="B13" s="227"/>
      <c r="C13" s="227"/>
      <c r="D13" s="227"/>
      <c r="E13" s="227"/>
      <c r="F13" s="227"/>
      <c r="G13" s="227"/>
      <c r="H13" s="232">
        <v>0</v>
      </c>
      <c r="I13" s="233">
        <v>41563.69</v>
      </c>
      <c r="J13" s="234">
        <v>41563.69</v>
      </c>
      <c r="K13" s="232">
        <v>0</v>
      </c>
      <c r="L13" s="233">
        <v>41563.69</v>
      </c>
      <c r="M13" s="234">
        <v>41563.69</v>
      </c>
      <c r="N13" s="232">
        <v>0</v>
      </c>
      <c r="O13" s="233">
        <v>41563.69</v>
      </c>
      <c r="P13" s="234">
        <v>41563.69</v>
      </c>
      <c r="Q13" s="232">
        <v>0</v>
      </c>
      <c r="R13" s="233">
        <v>41563.69</v>
      </c>
      <c r="S13" s="234">
        <v>41563.69</v>
      </c>
      <c r="T13" s="232">
        <v>0</v>
      </c>
      <c r="U13" s="233">
        <v>41563.69</v>
      </c>
      <c r="V13" s="234">
        <v>41563.69</v>
      </c>
    </row>
    <row r="14" spans="1:22" ht="18.399999999999999" customHeight="1" thickBot="1">
      <c r="A14" s="211"/>
      <c r="B14" s="212"/>
      <c r="C14" s="212"/>
      <c r="D14" s="212"/>
      <c r="E14" s="212"/>
      <c r="F14" s="212"/>
      <c r="G14" s="212"/>
      <c r="H14" s="214">
        <v>0</v>
      </c>
      <c r="I14" s="215">
        <v>0</v>
      </c>
      <c r="J14" s="216">
        <v>0</v>
      </c>
      <c r="K14" s="214">
        <v>0</v>
      </c>
      <c r="L14" s="215">
        <v>0</v>
      </c>
      <c r="M14" s="216">
        <v>0</v>
      </c>
      <c r="N14" s="214">
        <v>0</v>
      </c>
      <c r="O14" s="215">
        <v>0</v>
      </c>
      <c r="P14" s="216">
        <v>0</v>
      </c>
      <c r="Q14" s="214">
        <v>0</v>
      </c>
      <c r="R14" s="215">
        <v>0</v>
      </c>
      <c r="S14" s="216">
        <v>0</v>
      </c>
      <c r="T14" s="214">
        <v>0</v>
      </c>
      <c r="U14" s="215">
        <v>0</v>
      </c>
      <c r="V14" s="216">
        <v>0</v>
      </c>
    </row>
    <row r="15" spans="1:22" ht="18.399999999999999" customHeight="1" thickBot="1">
      <c r="A15" s="204" t="s">
        <v>69</v>
      </c>
      <c r="B15" s="205"/>
      <c r="C15" s="205"/>
      <c r="D15" s="205"/>
      <c r="E15" s="205"/>
      <c r="F15" s="205"/>
      <c r="G15" s="205"/>
      <c r="H15" s="223">
        <f>SUM(H10:H14)</f>
        <v>9372220.1999999993</v>
      </c>
      <c r="I15" s="224"/>
      <c r="J15" s="225"/>
      <c r="K15" s="224">
        <f>SUM(K10:K14)</f>
        <v>1397141.74</v>
      </c>
      <c r="L15" s="224"/>
      <c r="M15" s="224"/>
      <c r="N15" s="223">
        <f>SUM(N10:N14)</f>
        <v>1670197.5</v>
      </c>
      <c r="O15" s="224"/>
      <c r="P15" s="225"/>
      <c r="Q15" s="224">
        <f>SUM(Q10:Q14)</f>
        <v>2164547.35</v>
      </c>
      <c r="R15" s="224"/>
      <c r="S15" s="225"/>
      <c r="T15" s="224">
        <f>SUM(T10:T14)</f>
        <v>5210331.95</v>
      </c>
      <c r="U15" s="224"/>
      <c r="V15" s="225"/>
    </row>
    <row r="16" spans="1:22" ht="18.399999999999999" customHeight="1">
      <c r="A16" s="226" t="s">
        <v>30</v>
      </c>
      <c r="B16" s="227"/>
      <c r="C16" s="227"/>
      <c r="D16" s="227"/>
      <c r="E16" s="227"/>
      <c r="F16" s="227"/>
      <c r="G16" s="227"/>
      <c r="H16" s="229">
        <v>1284504.08</v>
      </c>
      <c r="I16" s="230">
        <v>1521059.02</v>
      </c>
      <c r="J16" s="231">
        <v>2351270.66</v>
      </c>
      <c r="K16" s="229">
        <v>2645000</v>
      </c>
      <c r="L16" s="230">
        <v>1659060.83</v>
      </c>
      <c r="M16" s="231">
        <v>1521059.02</v>
      </c>
      <c r="N16" s="229">
        <v>1524900</v>
      </c>
      <c r="O16" s="230">
        <v>2230351.92</v>
      </c>
      <c r="P16" s="231">
        <v>1659060.83</v>
      </c>
      <c r="Q16" s="229">
        <v>894704.97</v>
      </c>
      <c r="R16" s="230">
        <v>2351270.66</v>
      </c>
      <c r="S16" s="231">
        <v>2230351.92</v>
      </c>
      <c r="T16" s="229">
        <v>877275.93</v>
      </c>
      <c r="U16" s="230">
        <v>2351270.66</v>
      </c>
      <c r="V16" s="231">
        <v>2230351.92</v>
      </c>
    </row>
    <row r="17" spans="1:22" ht="18.399999999999999" customHeight="1" thickBot="1">
      <c r="A17" s="211" t="s">
        <v>3</v>
      </c>
      <c r="B17" s="212"/>
      <c r="C17" s="212"/>
      <c r="D17" s="212"/>
      <c r="E17" s="212"/>
      <c r="F17" s="212"/>
      <c r="G17" s="212"/>
      <c r="H17" s="214">
        <v>390000</v>
      </c>
      <c r="I17" s="215">
        <v>1192323.53</v>
      </c>
      <c r="J17" s="216">
        <v>824300.6</v>
      </c>
      <c r="K17" s="214">
        <v>549626.28</v>
      </c>
      <c r="L17" s="215">
        <v>4295659.8600000003</v>
      </c>
      <c r="M17" s="216">
        <v>1192323.53</v>
      </c>
      <c r="N17" s="214">
        <v>400000</v>
      </c>
      <c r="O17" s="215">
        <v>1045347.08</v>
      </c>
      <c r="P17" s="216">
        <v>4295659.8600000003</v>
      </c>
      <c r="Q17" s="214">
        <v>600000</v>
      </c>
      <c r="R17" s="215">
        <v>824300.6</v>
      </c>
      <c r="S17" s="216">
        <v>1045347.08</v>
      </c>
      <c r="T17" s="214">
        <v>500000</v>
      </c>
      <c r="U17" s="215">
        <v>824300.6</v>
      </c>
      <c r="V17" s="216">
        <v>1045347.08</v>
      </c>
    </row>
    <row r="18" spans="1:22" ht="18.399999999999999" customHeight="1" thickBot="1">
      <c r="A18" s="217" t="s">
        <v>70</v>
      </c>
      <c r="B18" s="218"/>
      <c r="C18" s="218"/>
      <c r="D18" s="218"/>
      <c r="E18" s="218"/>
      <c r="F18" s="218"/>
      <c r="G18" s="218"/>
      <c r="H18" s="220">
        <f>SUM(H15:H17)</f>
        <v>11046724.279999999</v>
      </c>
      <c r="I18" s="221"/>
      <c r="J18" s="222"/>
      <c r="K18" s="221">
        <f>SUM(K15:K17)</f>
        <v>4591768.0200000005</v>
      </c>
      <c r="L18" s="221"/>
      <c r="M18" s="221"/>
      <c r="N18" s="220">
        <f>SUM(N15:N17)</f>
        <v>3595097.5</v>
      </c>
      <c r="O18" s="221"/>
      <c r="P18" s="222"/>
      <c r="Q18" s="220">
        <f>SUM(Q15:Q17)</f>
        <v>3659252.3200000003</v>
      </c>
      <c r="R18" s="221"/>
      <c r="S18" s="222"/>
      <c r="T18" s="220">
        <f>SUM(T15:T17)</f>
        <v>6587607.8799999999</v>
      </c>
      <c r="U18" s="221"/>
      <c r="V18" s="222"/>
    </row>
    <row r="19" spans="1:22" s="76" customFormat="1" ht="28.15" customHeight="1">
      <c r="A19" s="88" t="s">
        <v>68</v>
      </c>
      <c r="B19" s="89"/>
      <c r="C19" s="89"/>
      <c r="D19" s="89"/>
      <c r="E19" s="89"/>
      <c r="H19" s="90"/>
      <c r="I19" s="90"/>
      <c r="J19" s="90"/>
      <c r="K19" s="90"/>
      <c r="L19" s="91"/>
      <c r="M19" s="91"/>
      <c r="N19" s="91"/>
      <c r="O19" s="91"/>
      <c r="P19" s="91"/>
      <c r="Q19" s="91"/>
      <c r="R19" s="91"/>
      <c r="S19" s="91"/>
    </row>
    <row r="20" spans="1:22" ht="18.399999999999999" customHeight="1">
      <c r="A20" s="43"/>
      <c r="B20" s="44"/>
      <c r="C20" s="44"/>
      <c r="D20" s="44"/>
      <c r="E20" s="44"/>
      <c r="F20" s="44"/>
      <c r="G20" s="44"/>
      <c r="H20" s="238" t="s">
        <v>102</v>
      </c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40"/>
      <c r="U20" s="240"/>
      <c r="V20" s="241"/>
    </row>
    <row r="21" spans="1:22" ht="18.399999999999999" customHeight="1">
      <c r="A21" s="242" t="s">
        <v>2</v>
      </c>
      <c r="B21" s="242"/>
      <c r="C21" s="242"/>
      <c r="D21" s="242"/>
      <c r="E21" s="242"/>
      <c r="F21" s="242"/>
      <c r="G21" s="242"/>
      <c r="H21" s="243">
        <f>K21-1</f>
        <v>2018</v>
      </c>
      <c r="I21" s="243"/>
      <c r="J21" s="243"/>
      <c r="K21" s="243">
        <f>N21-1</f>
        <v>2019</v>
      </c>
      <c r="L21" s="243"/>
      <c r="M21" s="243"/>
      <c r="N21" s="243">
        <f>Q21-1</f>
        <v>2020</v>
      </c>
      <c r="O21" s="243"/>
      <c r="P21" s="243"/>
      <c r="Q21" s="243">
        <f>T21-1</f>
        <v>2021</v>
      </c>
      <c r="R21" s="243"/>
      <c r="S21" s="243"/>
      <c r="T21" s="243">
        <f>R2</f>
        <v>2022</v>
      </c>
      <c r="U21" s="243"/>
      <c r="V21" s="243"/>
    </row>
    <row r="22" spans="1:22" ht="18.399999999999999" customHeight="1">
      <c r="A22" s="244" t="s">
        <v>15</v>
      </c>
      <c r="B22" s="245"/>
      <c r="C22" s="245"/>
      <c r="D22" s="245"/>
      <c r="E22" s="245"/>
      <c r="F22" s="245"/>
      <c r="G22" s="245"/>
      <c r="H22" s="235">
        <v>2343500</v>
      </c>
      <c r="I22" s="236">
        <v>373432.17</v>
      </c>
      <c r="J22" s="237">
        <v>697745.74</v>
      </c>
      <c r="K22" s="235">
        <v>842210.88</v>
      </c>
      <c r="L22" s="236">
        <v>365967.42</v>
      </c>
      <c r="M22" s="237">
        <v>373432.17</v>
      </c>
      <c r="N22" s="235">
        <v>486397.6</v>
      </c>
      <c r="O22" s="236">
        <v>414709.37</v>
      </c>
      <c r="P22" s="237">
        <v>365967.42</v>
      </c>
      <c r="Q22" s="235">
        <v>502092</v>
      </c>
      <c r="R22" s="236">
        <v>697745.74</v>
      </c>
      <c r="S22" s="237">
        <v>414709.37</v>
      </c>
      <c r="T22" s="235">
        <v>2241489.4700000002</v>
      </c>
      <c r="U22" s="236">
        <v>557211.56000000006</v>
      </c>
      <c r="V22" s="237">
        <v>577850.16</v>
      </c>
    </row>
    <row r="23" spans="1:22" ht="18.399999999999999" customHeight="1">
      <c r="A23" s="226" t="s">
        <v>46</v>
      </c>
      <c r="B23" s="227"/>
      <c r="C23" s="227"/>
      <c r="D23" s="227"/>
      <c r="E23" s="227"/>
      <c r="F23" s="227"/>
      <c r="G23" s="227"/>
      <c r="H23" s="232">
        <v>390000</v>
      </c>
      <c r="I23" s="233">
        <v>12728583.199999999</v>
      </c>
      <c r="J23" s="234">
        <v>13240574.68</v>
      </c>
      <c r="K23" s="232">
        <v>0</v>
      </c>
      <c r="L23" s="233">
        <v>12120371.99</v>
      </c>
      <c r="M23" s="234">
        <v>12728583.199999999</v>
      </c>
      <c r="N23" s="232">
        <v>400000</v>
      </c>
      <c r="O23" s="233">
        <v>12941517.73</v>
      </c>
      <c r="P23" s="234">
        <v>12120371.99</v>
      </c>
      <c r="Q23" s="232">
        <v>600000</v>
      </c>
      <c r="R23" s="233">
        <v>13240574.68</v>
      </c>
      <c r="S23" s="234">
        <v>12941517.73</v>
      </c>
      <c r="T23" s="232">
        <v>500000</v>
      </c>
      <c r="U23" s="233">
        <v>13289626.9983333</v>
      </c>
      <c r="V23" s="234">
        <v>13396094.2633333</v>
      </c>
    </row>
    <row r="24" spans="1:22" ht="18.399999999999999" customHeight="1">
      <c r="A24" s="226" t="s">
        <v>16</v>
      </c>
      <c r="B24" s="227"/>
      <c r="C24" s="227"/>
      <c r="D24" s="227"/>
      <c r="E24" s="227"/>
      <c r="F24" s="227"/>
      <c r="G24" s="227"/>
      <c r="H24" s="232">
        <v>5170582</v>
      </c>
      <c r="I24" s="233">
        <v>548784.99</v>
      </c>
      <c r="J24" s="234">
        <v>408005.67</v>
      </c>
      <c r="K24" s="232">
        <v>0</v>
      </c>
      <c r="L24" s="233">
        <v>536819.05000000005</v>
      </c>
      <c r="M24" s="234">
        <v>548784.99</v>
      </c>
      <c r="N24" s="232">
        <v>387000</v>
      </c>
      <c r="O24" s="233">
        <v>344975.81</v>
      </c>
      <c r="P24" s="234">
        <v>536819.05000000005</v>
      </c>
      <c r="Q24" s="232">
        <v>816436.67</v>
      </c>
      <c r="R24" s="233">
        <v>408005.67</v>
      </c>
      <c r="S24" s="234">
        <v>344975.81</v>
      </c>
      <c r="T24" s="232">
        <v>618597.16</v>
      </c>
      <c r="U24" s="233">
        <v>128208.38666666699</v>
      </c>
      <c r="V24" s="234">
        <v>26303.796666666702</v>
      </c>
    </row>
    <row r="25" spans="1:22" ht="18.399999999999999" customHeight="1" thickBot="1">
      <c r="A25" s="226" t="s">
        <v>3</v>
      </c>
      <c r="B25" s="227"/>
      <c r="C25" s="227"/>
      <c r="D25" s="227"/>
      <c r="E25" s="227"/>
      <c r="F25" s="227"/>
      <c r="G25" s="227"/>
      <c r="H25" s="214">
        <v>0</v>
      </c>
      <c r="I25" s="215">
        <v>0</v>
      </c>
      <c r="J25" s="216">
        <v>0</v>
      </c>
      <c r="K25" s="214">
        <v>0</v>
      </c>
      <c r="L25" s="215">
        <v>0</v>
      </c>
      <c r="M25" s="216">
        <v>0</v>
      </c>
      <c r="N25" s="214">
        <v>0</v>
      </c>
      <c r="O25" s="215">
        <v>0</v>
      </c>
      <c r="P25" s="216">
        <v>0</v>
      </c>
      <c r="Q25" s="214">
        <v>0</v>
      </c>
      <c r="R25" s="215">
        <v>0</v>
      </c>
      <c r="S25" s="216">
        <v>0</v>
      </c>
      <c r="T25" s="214">
        <v>0</v>
      </c>
      <c r="U25" s="215">
        <v>0</v>
      </c>
      <c r="V25" s="216">
        <v>0</v>
      </c>
    </row>
    <row r="26" spans="1:22" ht="18.399999999999999" customHeight="1" thickBot="1">
      <c r="A26" s="204" t="s">
        <v>69</v>
      </c>
      <c r="B26" s="205"/>
      <c r="C26" s="205"/>
      <c r="D26" s="205"/>
      <c r="E26" s="205"/>
      <c r="F26" s="205"/>
      <c r="G26" s="206"/>
      <c r="H26" s="223">
        <f>SUM(H22:H25)</f>
        <v>7904082</v>
      </c>
      <c r="I26" s="224"/>
      <c r="J26" s="224"/>
      <c r="K26" s="223">
        <f>SUM(K22:K25)</f>
        <v>842210.88</v>
      </c>
      <c r="L26" s="224"/>
      <c r="M26" s="225"/>
      <c r="N26" s="224">
        <f>SUM(N22:N25)</f>
        <v>1273397.6000000001</v>
      </c>
      <c r="O26" s="224"/>
      <c r="P26" s="224"/>
      <c r="Q26" s="223">
        <f>SUM(Q22:Q25)</f>
        <v>1918528.67</v>
      </c>
      <c r="R26" s="224"/>
      <c r="S26" s="225"/>
      <c r="T26" s="223">
        <f>SUM(T22:T25)</f>
        <v>3360086.6300000004</v>
      </c>
      <c r="U26" s="224"/>
      <c r="V26" s="225"/>
    </row>
    <row r="27" spans="1:22" ht="18.399999999999999" customHeight="1">
      <c r="A27" s="226" t="s">
        <v>30</v>
      </c>
      <c r="B27" s="227"/>
      <c r="C27" s="227"/>
      <c r="D27" s="227"/>
      <c r="E27" s="227"/>
      <c r="F27" s="227"/>
      <c r="G27" s="228"/>
      <c r="H27" s="229">
        <v>1284411.55</v>
      </c>
      <c r="I27" s="230"/>
      <c r="J27" s="231"/>
      <c r="K27" s="229">
        <v>2526461.4</v>
      </c>
      <c r="L27" s="230">
        <v>10122961.629999999</v>
      </c>
      <c r="M27" s="231">
        <v>6628334.5600000005</v>
      </c>
      <c r="N27" s="229">
        <v>1120000</v>
      </c>
      <c r="O27" s="230">
        <v>6248838.1500000004</v>
      </c>
      <c r="P27" s="231">
        <v>10122961.629999999</v>
      </c>
      <c r="Q27" s="229">
        <v>659740.37</v>
      </c>
      <c r="R27" s="230">
        <v>6834216</v>
      </c>
      <c r="S27" s="231">
        <v>6248838.1500000004</v>
      </c>
      <c r="T27" s="229">
        <v>671852.17</v>
      </c>
      <c r="U27" s="230">
        <v>6001218.2883333303</v>
      </c>
      <c r="V27" s="231">
        <v>5811470.0833333302</v>
      </c>
    </row>
    <row r="28" spans="1:22" ht="18.399999999999999" customHeight="1" thickBot="1">
      <c r="A28" s="211" t="s">
        <v>3</v>
      </c>
      <c r="B28" s="212"/>
      <c r="C28" s="212"/>
      <c r="D28" s="212"/>
      <c r="E28" s="212"/>
      <c r="F28" s="212"/>
      <c r="G28" s="213"/>
      <c r="H28" s="214">
        <v>1858230.73</v>
      </c>
      <c r="I28" s="215">
        <v>0</v>
      </c>
      <c r="J28" s="216">
        <v>0</v>
      </c>
      <c r="K28" s="214">
        <v>1223095.74</v>
      </c>
      <c r="L28" s="215">
        <v>0</v>
      </c>
      <c r="M28" s="216">
        <v>0</v>
      </c>
      <c r="N28" s="214">
        <v>1201699.8999999999</v>
      </c>
      <c r="O28" s="215">
        <v>0</v>
      </c>
      <c r="P28" s="216">
        <v>0</v>
      </c>
      <c r="Q28" s="214">
        <v>1080983.28</v>
      </c>
      <c r="R28" s="215">
        <v>0</v>
      </c>
      <c r="S28" s="216">
        <v>0</v>
      </c>
      <c r="T28" s="214">
        <v>2555669.08</v>
      </c>
      <c r="U28" s="215">
        <v>0</v>
      </c>
      <c r="V28" s="216">
        <v>0</v>
      </c>
    </row>
    <row r="29" spans="1:22" ht="18.399999999999999" customHeight="1" thickBot="1">
      <c r="A29" s="217" t="s">
        <v>70</v>
      </c>
      <c r="B29" s="218"/>
      <c r="C29" s="218"/>
      <c r="D29" s="218"/>
      <c r="E29" s="218"/>
      <c r="F29" s="218"/>
      <c r="G29" s="219"/>
      <c r="H29" s="220">
        <f>SUM(H26:H28)</f>
        <v>11046724.280000001</v>
      </c>
      <c r="I29" s="221"/>
      <c r="J29" s="221"/>
      <c r="K29" s="220">
        <f>SUM(K26:K28)</f>
        <v>4591768.0199999996</v>
      </c>
      <c r="L29" s="221"/>
      <c r="M29" s="222"/>
      <c r="N29" s="221">
        <f>SUM(N26:N28)</f>
        <v>3595097.5</v>
      </c>
      <c r="O29" s="221"/>
      <c r="P29" s="221"/>
      <c r="Q29" s="220">
        <f>SUM(Q26:Q28)</f>
        <v>3659252.3200000003</v>
      </c>
      <c r="R29" s="221"/>
      <c r="S29" s="222"/>
      <c r="T29" s="220">
        <f>SUM(T26:T28)</f>
        <v>6587607.8800000008</v>
      </c>
      <c r="U29" s="221"/>
      <c r="V29" s="222"/>
    </row>
    <row r="30" spans="1:22" ht="16.899999999999999" customHeight="1">
      <c r="A30" s="43" t="s">
        <v>68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22" ht="16.899999999999999" customHeight="1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31">
    <mergeCell ref="A1:C2"/>
    <mergeCell ref="D1:I2"/>
    <mergeCell ref="J1:O2"/>
    <mergeCell ref="P1:Q1"/>
    <mergeCell ref="R1:S1"/>
    <mergeCell ref="P2:Q2"/>
    <mergeCell ref="R2:S2"/>
    <mergeCell ref="P3:Q3"/>
    <mergeCell ref="R3:S3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A18:G18"/>
    <mergeCell ref="H18:J18"/>
    <mergeCell ref="K18:M18"/>
    <mergeCell ref="N18:P18"/>
    <mergeCell ref="Q18:S18"/>
    <mergeCell ref="T18:V18"/>
    <mergeCell ref="H20:V20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16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193" t="str">
        <f>Coordonnées!A1</f>
        <v>Synthèse du Budget</v>
      </c>
      <c r="B1" s="149"/>
      <c r="C1" s="149"/>
      <c r="D1" s="63"/>
      <c r="E1" s="145" t="s">
        <v>0</v>
      </c>
      <c r="F1" s="145"/>
      <c r="G1" s="149" t="str">
        <f>Coordonnées!J1</f>
        <v>LA ROCHE EN ARDENNE</v>
      </c>
      <c r="H1" s="149"/>
      <c r="I1" s="65" t="s">
        <v>40</v>
      </c>
      <c r="J1" s="78">
        <f>Coordonnées!R1</f>
        <v>83031</v>
      </c>
    </row>
    <row r="2" spans="1:10" ht="16.149999999999999" customHeight="1">
      <c r="A2" s="150"/>
      <c r="B2" s="151"/>
      <c r="C2" s="151"/>
      <c r="D2" s="64"/>
      <c r="E2" s="146"/>
      <c r="F2" s="146"/>
      <c r="G2" s="151"/>
      <c r="H2" s="151"/>
      <c r="I2" s="66" t="s">
        <v>1</v>
      </c>
      <c r="J2" s="79">
        <f>Coordonnées!R2</f>
        <v>2022</v>
      </c>
    </row>
    <row r="3" spans="1:10" s="76" customFormat="1" ht="27" customHeight="1">
      <c r="A3" s="87" t="str">
        <f>Coordonnées!A3</f>
        <v>Modèle officiel généré par l'application eComptes © SPW Intérieur et Action Sociale</v>
      </c>
      <c r="B3" s="73"/>
      <c r="C3" s="73"/>
      <c r="D3" s="73"/>
      <c r="E3" s="73"/>
      <c r="F3" s="74"/>
      <c r="G3" s="74"/>
      <c r="H3" s="75"/>
      <c r="I3" s="75" t="s">
        <v>41</v>
      </c>
      <c r="J3" s="77">
        <f>Coordonnées!R3</f>
        <v>1</v>
      </c>
    </row>
    <row r="4" spans="1:10" ht="16.149999999999999" customHeight="1">
      <c r="A4" s="17"/>
      <c r="B4" s="16"/>
      <c r="C4" s="16"/>
      <c r="D4" s="16"/>
      <c r="E4" s="260" t="s">
        <v>47</v>
      </c>
      <c r="F4" s="261"/>
      <c r="G4" s="261"/>
      <c r="H4" s="261"/>
      <c r="I4" s="261"/>
    </row>
    <row r="5" spans="1:10" ht="17.649999999999999" customHeight="1">
      <c r="A5" s="15"/>
      <c r="E5" s="268" t="s">
        <v>71</v>
      </c>
      <c r="F5" s="269"/>
      <c r="G5" s="269"/>
      <c r="H5" s="269"/>
      <c r="I5" s="269"/>
    </row>
    <row r="6" spans="1:10" ht="17.649999999999999" customHeight="1">
      <c r="A6" s="15"/>
      <c r="E6" s="71" t="str">
        <f>Coordonnées!$H$27</f>
        <v>Budget</v>
      </c>
      <c r="F6" s="71" t="str">
        <f>Coordonnées!$H$27</f>
        <v>Budget</v>
      </c>
      <c r="G6" s="71" t="str">
        <f>Coordonnées!$H$27</f>
        <v>Budget</v>
      </c>
      <c r="H6" s="71" t="str">
        <f>Coordonnées!$H$27</f>
        <v>Budget</v>
      </c>
      <c r="I6" s="71" t="str">
        <f>Coordonnées!$H$27</f>
        <v>Budget</v>
      </c>
    </row>
    <row r="7" spans="1:10" ht="17.649999999999999" customHeight="1">
      <c r="A7" s="15"/>
      <c r="E7" s="67">
        <f>F7-1</f>
        <v>2018</v>
      </c>
      <c r="F7" s="67">
        <f>G7-1</f>
        <v>2019</v>
      </c>
      <c r="G7" s="67">
        <f>H7-1</f>
        <v>2020</v>
      </c>
      <c r="H7" s="67">
        <f>I7-1</f>
        <v>2021</v>
      </c>
      <c r="I7" s="67">
        <f>J2</f>
        <v>2022</v>
      </c>
    </row>
    <row r="8" spans="1:10" ht="30" customHeight="1">
      <c r="A8" s="254" t="s">
        <v>36</v>
      </c>
      <c r="B8" s="255"/>
      <c r="C8" s="255"/>
      <c r="D8" s="256"/>
      <c r="E8" s="124">
        <v>80200</v>
      </c>
      <c r="F8" s="124">
        <v>785200</v>
      </c>
      <c r="G8" s="124">
        <v>96827.14</v>
      </c>
      <c r="H8" s="124">
        <v>124494.52</v>
      </c>
      <c r="I8" s="124">
        <v>1193347.68</v>
      </c>
    </row>
    <row r="9" spans="1:10" ht="30" customHeight="1">
      <c r="A9" s="257" t="s">
        <v>19</v>
      </c>
      <c r="B9" s="258"/>
      <c r="C9" s="258"/>
      <c r="D9" s="259"/>
      <c r="E9" s="124">
        <v>2034968.45</v>
      </c>
      <c r="F9" s="124">
        <v>1867593</v>
      </c>
      <c r="G9" s="124">
        <v>1885699.29</v>
      </c>
      <c r="H9" s="124">
        <v>1952061.81</v>
      </c>
      <c r="I9" s="124">
        <v>2160434.02</v>
      </c>
    </row>
    <row r="10" spans="1:10" ht="30" customHeight="1">
      <c r="A10" s="257" t="s">
        <v>20</v>
      </c>
      <c r="B10" s="258"/>
      <c r="C10" s="258"/>
      <c r="D10" s="259"/>
      <c r="E10" s="124">
        <v>593029.32999999996</v>
      </c>
      <c r="F10" s="124">
        <v>594442.75</v>
      </c>
      <c r="G10" s="124">
        <v>684092.04</v>
      </c>
      <c r="H10" s="124">
        <v>593858.23</v>
      </c>
      <c r="I10" s="124">
        <v>612509</v>
      </c>
    </row>
    <row r="11" spans="1:10" ht="30" customHeight="1">
      <c r="A11" s="257" t="s">
        <v>21</v>
      </c>
      <c r="B11" s="258"/>
      <c r="C11" s="258"/>
      <c r="D11" s="259"/>
      <c r="E11" s="124">
        <v>2012104.66</v>
      </c>
      <c r="F11" s="124">
        <v>2181743.91</v>
      </c>
      <c r="G11" s="124">
        <v>2156769.04</v>
      </c>
      <c r="H11" s="124">
        <v>2061848.56</v>
      </c>
      <c r="I11" s="124">
        <v>2293513.73</v>
      </c>
    </row>
    <row r="12" spans="1:10" ht="30" customHeight="1">
      <c r="A12" s="257" t="s">
        <v>29</v>
      </c>
      <c r="B12" s="258"/>
      <c r="C12" s="258"/>
      <c r="D12" s="259"/>
      <c r="E12" s="124">
        <v>149123.31</v>
      </c>
      <c r="F12" s="124">
        <v>139016.95999999999</v>
      </c>
      <c r="G12" s="124">
        <v>128405.86</v>
      </c>
      <c r="H12" s="124">
        <v>170166.94</v>
      </c>
      <c r="I12" s="124">
        <v>171483.9</v>
      </c>
    </row>
    <row r="13" spans="1:10" ht="30" customHeight="1">
      <c r="A13" s="257" t="s">
        <v>22</v>
      </c>
      <c r="B13" s="258"/>
      <c r="C13" s="258"/>
      <c r="D13" s="259"/>
      <c r="E13" s="124">
        <v>394725.88</v>
      </c>
      <c r="F13" s="124">
        <v>335629.32</v>
      </c>
      <c r="G13" s="124">
        <v>282739.32</v>
      </c>
      <c r="H13" s="124">
        <v>248082.82</v>
      </c>
      <c r="I13" s="124">
        <v>335734.38</v>
      </c>
    </row>
    <row r="14" spans="1:10" ht="30" customHeight="1">
      <c r="A14" s="257" t="s">
        <v>23</v>
      </c>
      <c r="B14" s="258"/>
      <c r="C14" s="258"/>
      <c r="D14" s="259"/>
      <c r="E14" s="124">
        <v>266262.92</v>
      </c>
      <c r="F14" s="124">
        <v>291534.27</v>
      </c>
      <c r="G14" s="124">
        <v>297120.18</v>
      </c>
      <c r="H14" s="124">
        <v>331366.34999999998</v>
      </c>
      <c r="I14" s="124">
        <v>308244.33</v>
      </c>
    </row>
    <row r="15" spans="1:10" ht="30" customHeight="1">
      <c r="A15" s="257" t="s">
        <v>24</v>
      </c>
      <c r="B15" s="258"/>
      <c r="C15" s="258"/>
      <c r="D15" s="259"/>
      <c r="E15" s="124">
        <v>902972.84</v>
      </c>
      <c r="F15" s="124">
        <v>798906.25</v>
      </c>
      <c r="G15" s="124">
        <v>669406.66</v>
      </c>
      <c r="H15" s="124">
        <v>668365.47</v>
      </c>
      <c r="I15" s="124">
        <v>789066.47</v>
      </c>
    </row>
    <row r="16" spans="1:10" ht="30" customHeight="1">
      <c r="A16" s="262" t="s">
        <v>33</v>
      </c>
      <c r="B16" s="263"/>
      <c r="C16" s="263"/>
      <c r="D16" s="264"/>
      <c r="E16" s="124">
        <v>0</v>
      </c>
      <c r="F16" s="124">
        <v>0</v>
      </c>
      <c r="G16" s="124">
        <v>0</v>
      </c>
      <c r="H16" s="124">
        <v>0</v>
      </c>
      <c r="I16" s="124">
        <v>0</v>
      </c>
    </row>
    <row r="17" spans="1:9" ht="30" customHeight="1">
      <c r="A17" s="257" t="s">
        <v>32</v>
      </c>
      <c r="B17" s="258"/>
      <c r="C17" s="258"/>
      <c r="D17" s="259"/>
      <c r="E17" s="124">
        <v>183198.31</v>
      </c>
      <c r="F17" s="124">
        <v>226741.33</v>
      </c>
      <c r="G17" s="124">
        <v>200723.26</v>
      </c>
      <c r="H17" s="124">
        <v>193785.69</v>
      </c>
      <c r="I17" s="124">
        <v>153302.65</v>
      </c>
    </row>
    <row r="18" spans="1:9" ht="30" customHeight="1">
      <c r="A18" s="257" t="s">
        <v>25</v>
      </c>
      <c r="B18" s="258"/>
      <c r="C18" s="258"/>
      <c r="D18" s="259"/>
      <c r="E18" s="124">
        <v>735243.77</v>
      </c>
      <c r="F18" s="124">
        <v>738275.94</v>
      </c>
      <c r="G18" s="124">
        <v>667211</v>
      </c>
      <c r="H18" s="124">
        <v>720046.76</v>
      </c>
      <c r="I18" s="124">
        <v>680480</v>
      </c>
    </row>
    <row r="19" spans="1:9" ht="30" customHeight="1">
      <c r="A19" s="262" t="s">
        <v>26</v>
      </c>
      <c r="B19" s="263"/>
      <c r="C19" s="263"/>
      <c r="D19" s="264"/>
      <c r="E19" s="124">
        <v>886597.54</v>
      </c>
      <c r="F19" s="124">
        <v>871779.48</v>
      </c>
      <c r="G19" s="124">
        <v>825655.89</v>
      </c>
      <c r="H19" s="124">
        <v>801035.19</v>
      </c>
      <c r="I19" s="124">
        <v>807221.7</v>
      </c>
    </row>
    <row r="20" spans="1:9" ht="30" customHeight="1">
      <c r="A20" s="257" t="s">
        <v>27</v>
      </c>
      <c r="B20" s="258"/>
      <c r="C20" s="258"/>
      <c r="D20" s="259"/>
      <c r="E20" s="124">
        <v>2300</v>
      </c>
      <c r="F20" s="124">
        <v>2341.7600000000002</v>
      </c>
      <c r="G20" s="124">
        <v>1370</v>
      </c>
      <c r="H20" s="124">
        <v>1400</v>
      </c>
      <c r="I20" s="124">
        <v>1400</v>
      </c>
    </row>
    <row r="21" spans="1:9" ht="30" customHeight="1">
      <c r="A21" s="265" t="s">
        <v>28</v>
      </c>
      <c r="B21" s="266"/>
      <c r="C21" s="266"/>
      <c r="D21" s="267"/>
      <c r="E21" s="124">
        <v>8518.36</v>
      </c>
      <c r="F21" s="124">
        <v>8312.7800000000007</v>
      </c>
      <c r="G21" s="124">
        <v>9816.26</v>
      </c>
      <c r="H21" s="124">
        <v>9826.7800000000007</v>
      </c>
      <c r="I21" s="124">
        <v>8765.99</v>
      </c>
    </row>
  </sheetData>
  <mergeCells count="19">
    <mergeCell ref="A13:D13"/>
    <mergeCell ref="A15:D15"/>
    <mergeCell ref="A16:D16"/>
    <mergeCell ref="A21:D21"/>
    <mergeCell ref="E5:I5"/>
    <mergeCell ref="A19:D19"/>
    <mergeCell ref="A20:D20"/>
    <mergeCell ref="A17:D17"/>
    <mergeCell ref="A18:D18"/>
    <mergeCell ref="A14:D14"/>
    <mergeCell ref="A10:D10"/>
    <mergeCell ref="A11:D11"/>
    <mergeCell ref="A12:D12"/>
    <mergeCell ref="A1:C2"/>
    <mergeCell ref="A8:D8"/>
    <mergeCell ref="A9:D9"/>
    <mergeCell ref="G1:H2"/>
    <mergeCell ref="E1:F2"/>
    <mergeCell ref="E4:I4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21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193" t="str">
        <f>Coordonnées!A1</f>
        <v>Synthèse du Budget</v>
      </c>
      <c r="B1" s="149"/>
      <c r="C1" s="149"/>
      <c r="D1" s="63"/>
      <c r="E1" s="145" t="s">
        <v>0</v>
      </c>
      <c r="F1" s="145"/>
      <c r="G1" s="149" t="str">
        <f>Coordonnées!J1</f>
        <v>LA ROCHE EN ARDENNE</v>
      </c>
      <c r="H1" s="149"/>
      <c r="I1" s="65" t="s">
        <v>40</v>
      </c>
      <c r="J1" s="78">
        <f>Coordonnées!R1</f>
        <v>83031</v>
      </c>
    </row>
    <row r="2" spans="1:10" ht="16.149999999999999" customHeight="1">
      <c r="A2" s="150"/>
      <c r="B2" s="151"/>
      <c r="C2" s="151"/>
      <c r="D2" s="64"/>
      <c r="E2" s="146"/>
      <c r="F2" s="146"/>
      <c r="G2" s="151"/>
      <c r="H2" s="151"/>
      <c r="I2" s="66" t="s">
        <v>1</v>
      </c>
      <c r="J2" s="79">
        <f>Coordonnées!R2</f>
        <v>2022</v>
      </c>
    </row>
    <row r="3" spans="1:10" s="76" customFormat="1" ht="27" customHeight="1">
      <c r="A3" s="87" t="str">
        <f>Coordonnées!A3</f>
        <v>Modèle officiel généré par l'application eComptes © SPW Intérieur et Action Sociale</v>
      </c>
      <c r="B3" s="73"/>
      <c r="C3" s="73"/>
      <c r="D3" s="73"/>
      <c r="E3" s="73"/>
      <c r="F3" s="74"/>
      <c r="G3" s="74"/>
      <c r="H3" s="75"/>
      <c r="I3" s="75" t="s">
        <v>41</v>
      </c>
      <c r="J3" s="77">
        <f>Coordonnées!R3</f>
        <v>1</v>
      </c>
    </row>
    <row r="4" spans="1:10" ht="16.149999999999999" customHeight="1">
      <c r="A4" s="17"/>
      <c r="B4" s="16"/>
      <c r="C4" s="16"/>
      <c r="D4" s="16"/>
      <c r="E4" s="260" t="s">
        <v>47</v>
      </c>
      <c r="F4" s="261"/>
      <c r="G4" s="261"/>
      <c r="H4" s="261"/>
      <c r="I4" s="261"/>
    </row>
    <row r="5" spans="1:10" ht="17.649999999999999" customHeight="1">
      <c r="A5" s="15"/>
      <c r="E5" s="270" t="s">
        <v>72</v>
      </c>
      <c r="F5" s="271"/>
      <c r="G5" s="271"/>
      <c r="H5" s="271"/>
      <c r="I5" s="271"/>
    </row>
    <row r="6" spans="1:10" ht="17.649999999999999" customHeight="1">
      <c r="A6" s="15"/>
      <c r="E6" s="71" t="str">
        <f>Coordonnées!$H$27</f>
        <v>Budget</v>
      </c>
      <c r="F6" s="71" t="str">
        <f>Coordonnées!$H$27</f>
        <v>Budget</v>
      </c>
      <c r="G6" s="71" t="str">
        <f>Coordonnées!$H$27</f>
        <v>Budget</v>
      </c>
      <c r="H6" s="71" t="str">
        <f>Coordonnées!$H$27</f>
        <v>Budget</v>
      </c>
      <c r="I6" s="71" t="str">
        <f>Coordonnées!$H$27</f>
        <v>Budget</v>
      </c>
    </row>
    <row r="7" spans="1:10" ht="17.649999999999999" customHeight="1">
      <c r="A7" s="15"/>
      <c r="E7" s="67">
        <f>F7-1</f>
        <v>2018</v>
      </c>
      <c r="F7" s="67">
        <f>G7-1</f>
        <v>2019</v>
      </c>
      <c r="G7" s="67">
        <f>H7-1</f>
        <v>2020</v>
      </c>
      <c r="H7" s="67">
        <f>I7-1</f>
        <v>2021</v>
      </c>
      <c r="I7" s="67">
        <f>J2</f>
        <v>2022</v>
      </c>
    </row>
    <row r="8" spans="1:10" ht="30" customHeight="1">
      <c r="A8" s="254" t="s">
        <v>36</v>
      </c>
      <c r="B8" s="255"/>
      <c r="C8" s="255"/>
      <c r="D8" s="256"/>
      <c r="E8" s="124">
        <v>7559043.6399999997</v>
      </c>
      <c r="F8" s="124">
        <v>7734886.7300000004</v>
      </c>
      <c r="G8" s="124">
        <v>6655197.29</v>
      </c>
      <c r="H8" s="124">
        <v>6875636.2000000002</v>
      </c>
      <c r="I8" s="124">
        <v>7204693.0899999999</v>
      </c>
    </row>
    <row r="9" spans="1:10" ht="30" customHeight="1">
      <c r="A9" s="257" t="s">
        <v>19</v>
      </c>
      <c r="B9" s="258"/>
      <c r="C9" s="258"/>
      <c r="D9" s="259"/>
      <c r="E9" s="124">
        <v>192216.19</v>
      </c>
      <c r="F9" s="124">
        <v>186825.79</v>
      </c>
      <c r="G9" s="124">
        <v>206624.99</v>
      </c>
      <c r="H9" s="124">
        <v>225107.71</v>
      </c>
      <c r="I9" s="124">
        <v>846420.94</v>
      </c>
    </row>
    <row r="10" spans="1:10" ht="30" customHeight="1">
      <c r="A10" s="257" t="s">
        <v>20</v>
      </c>
      <c r="B10" s="258"/>
      <c r="C10" s="258"/>
      <c r="D10" s="259"/>
      <c r="E10" s="124">
        <v>0</v>
      </c>
      <c r="F10" s="124">
        <v>0</v>
      </c>
      <c r="G10" s="124">
        <v>16888.22</v>
      </c>
      <c r="H10" s="124">
        <v>0</v>
      </c>
      <c r="I10" s="124">
        <v>0</v>
      </c>
    </row>
    <row r="11" spans="1:10" ht="30" customHeight="1">
      <c r="A11" s="257" t="s">
        <v>21</v>
      </c>
      <c r="B11" s="258"/>
      <c r="C11" s="258"/>
      <c r="D11" s="259"/>
      <c r="E11" s="124">
        <v>392179.48</v>
      </c>
      <c r="F11" s="124">
        <v>406197.5</v>
      </c>
      <c r="G11" s="124">
        <v>420227.13</v>
      </c>
      <c r="H11" s="124">
        <v>399428.17</v>
      </c>
      <c r="I11" s="124">
        <v>54370.52</v>
      </c>
    </row>
    <row r="12" spans="1:10" ht="30" customHeight="1">
      <c r="A12" s="257" t="s">
        <v>29</v>
      </c>
      <c r="B12" s="258"/>
      <c r="C12" s="258"/>
      <c r="D12" s="259"/>
      <c r="E12" s="124">
        <v>124478.28</v>
      </c>
      <c r="F12" s="124">
        <v>130408.05</v>
      </c>
      <c r="G12" s="124">
        <v>129453.69</v>
      </c>
      <c r="H12" s="124">
        <v>129964.57</v>
      </c>
      <c r="I12" s="124">
        <v>130041.08</v>
      </c>
    </row>
    <row r="13" spans="1:10" ht="30" customHeight="1">
      <c r="A13" s="257" t="s">
        <v>22</v>
      </c>
      <c r="B13" s="258"/>
      <c r="C13" s="258"/>
      <c r="D13" s="259"/>
      <c r="E13" s="124">
        <v>1279628.7</v>
      </c>
      <c r="F13" s="124">
        <v>1109628.7</v>
      </c>
      <c r="G13" s="124">
        <v>579101.67000000004</v>
      </c>
      <c r="H13" s="124">
        <v>668936.99</v>
      </c>
      <c r="I13" s="124">
        <v>1068226.83</v>
      </c>
    </row>
    <row r="14" spans="1:10" ht="30" customHeight="1">
      <c r="A14" s="257" t="s">
        <v>23</v>
      </c>
      <c r="B14" s="258"/>
      <c r="C14" s="258"/>
      <c r="D14" s="259"/>
      <c r="E14" s="124">
        <v>109240.37</v>
      </c>
      <c r="F14" s="124">
        <v>117863.14</v>
      </c>
      <c r="G14" s="124">
        <v>128327.79</v>
      </c>
      <c r="H14" s="124">
        <v>146396.19</v>
      </c>
      <c r="I14" s="124">
        <v>138420.48000000001</v>
      </c>
    </row>
    <row r="15" spans="1:10" ht="30" customHeight="1">
      <c r="A15" s="257" t="s">
        <v>24</v>
      </c>
      <c r="B15" s="258"/>
      <c r="C15" s="258"/>
      <c r="D15" s="259"/>
      <c r="E15" s="124">
        <v>79277.899999999994</v>
      </c>
      <c r="F15" s="124">
        <v>81617.91</v>
      </c>
      <c r="G15" s="124">
        <v>82425.38</v>
      </c>
      <c r="H15" s="124">
        <v>72991.199999999997</v>
      </c>
      <c r="I15" s="124">
        <v>47001</v>
      </c>
    </row>
    <row r="16" spans="1:10" ht="30" customHeight="1">
      <c r="A16" s="262" t="s">
        <v>33</v>
      </c>
      <c r="B16" s="263"/>
      <c r="C16" s="263"/>
      <c r="D16" s="264"/>
      <c r="E16" s="124">
        <v>0</v>
      </c>
      <c r="F16" s="124">
        <v>0</v>
      </c>
      <c r="G16" s="124">
        <v>0</v>
      </c>
      <c r="H16" s="124">
        <v>0</v>
      </c>
      <c r="I16" s="124">
        <v>0</v>
      </c>
    </row>
    <row r="17" spans="1:9" ht="30" customHeight="1">
      <c r="A17" s="257" t="s">
        <v>32</v>
      </c>
      <c r="B17" s="258"/>
      <c r="C17" s="258"/>
      <c r="D17" s="259"/>
      <c r="E17" s="124">
        <v>0</v>
      </c>
      <c r="F17" s="124">
        <v>0</v>
      </c>
      <c r="G17" s="124">
        <v>0</v>
      </c>
      <c r="H17" s="124">
        <v>0</v>
      </c>
      <c r="I17" s="124">
        <v>0</v>
      </c>
    </row>
    <row r="18" spans="1:9" ht="30" customHeight="1">
      <c r="A18" s="257" t="s">
        <v>25</v>
      </c>
      <c r="B18" s="258"/>
      <c r="C18" s="258"/>
      <c r="D18" s="259"/>
      <c r="E18" s="124">
        <v>0</v>
      </c>
      <c r="F18" s="124">
        <v>0</v>
      </c>
      <c r="G18" s="124">
        <v>0</v>
      </c>
      <c r="H18" s="124">
        <v>0</v>
      </c>
      <c r="I18" s="124">
        <v>0</v>
      </c>
    </row>
    <row r="19" spans="1:9" ht="30" customHeight="1">
      <c r="A19" s="262" t="s">
        <v>26</v>
      </c>
      <c r="B19" s="263"/>
      <c r="C19" s="263"/>
      <c r="D19" s="264"/>
      <c r="E19" s="124">
        <v>10000</v>
      </c>
      <c r="F19" s="124">
        <v>12100</v>
      </c>
      <c r="G19" s="124">
        <v>10600</v>
      </c>
      <c r="H19" s="124">
        <v>13100</v>
      </c>
      <c r="I19" s="124">
        <v>458347.68</v>
      </c>
    </row>
    <row r="20" spans="1:9" ht="30" customHeight="1">
      <c r="A20" s="257" t="s">
        <v>27</v>
      </c>
      <c r="B20" s="258"/>
      <c r="C20" s="258"/>
      <c r="D20" s="259"/>
      <c r="E20" s="124">
        <v>0</v>
      </c>
      <c r="F20" s="124">
        <v>0</v>
      </c>
      <c r="G20" s="124">
        <v>0</v>
      </c>
      <c r="H20" s="124">
        <v>0</v>
      </c>
      <c r="I20" s="124">
        <v>0</v>
      </c>
    </row>
    <row r="21" spans="1:9" ht="30" customHeight="1">
      <c r="A21" s="265" t="s">
        <v>28</v>
      </c>
      <c r="B21" s="266"/>
      <c r="C21" s="266"/>
      <c r="D21" s="267"/>
      <c r="E21" s="124">
        <v>0</v>
      </c>
      <c r="F21" s="124">
        <v>0</v>
      </c>
      <c r="G21" s="124">
        <v>0</v>
      </c>
      <c r="H21" s="124">
        <v>0</v>
      </c>
      <c r="I21" s="124">
        <v>0</v>
      </c>
    </row>
  </sheetData>
  <mergeCells count="19"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22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193" t="str">
        <f>Coordonnées!A1</f>
        <v>Synthèse du Budget</v>
      </c>
      <c r="B1" s="149"/>
      <c r="C1" s="149"/>
      <c r="D1" s="63"/>
      <c r="E1" s="145" t="s">
        <v>0</v>
      </c>
      <c r="F1" s="145"/>
      <c r="G1" s="149" t="str">
        <f>Coordonnées!J1</f>
        <v>LA ROCHE EN ARDENNE</v>
      </c>
      <c r="H1" s="149"/>
      <c r="I1" s="65" t="s">
        <v>40</v>
      </c>
      <c r="J1" s="78">
        <f>Coordonnées!R1</f>
        <v>83031</v>
      </c>
    </row>
    <row r="2" spans="1:10" ht="16.149999999999999" customHeight="1">
      <c r="A2" s="150"/>
      <c r="B2" s="151"/>
      <c r="C2" s="151"/>
      <c r="D2" s="64"/>
      <c r="E2" s="146"/>
      <c r="F2" s="146"/>
      <c r="G2" s="151"/>
      <c r="H2" s="151"/>
      <c r="I2" s="66" t="s">
        <v>1</v>
      </c>
      <c r="J2" s="79">
        <f>Coordonnées!R2</f>
        <v>2022</v>
      </c>
    </row>
    <row r="3" spans="1:10" s="76" customFormat="1" ht="27" customHeight="1">
      <c r="A3" s="87" t="str">
        <f>Coordonnées!A3</f>
        <v>Modèle officiel généré par l'application eComptes © SPW Intérieur et Action Sociale</v>
      </c>
      <c r="B3" s="73"/>
      <c r="C3" s="73"/>
      <c r="D3" s="73"/>
      <c r="E3" s="73"/>
      <c r="F3" s="74"/>
      <c r="G3" s="74"/>
      <c r="I3" s="75" t="s">
        <v>41</v>
      </c>
      <c r="J3" s="77">
        <f>Coordonnées!R3</f>
        <v>1</v>
      </c>
    </row>
    <row r="4" spans="1:10" ht="16.149999999999999" customHeight="1">
      <c r="A4" s="17"/>
      <c r="B4" s="16"/>
      <c r="C4" s="16"/>
      <c r="D4" s="16"/>
      <c r="E4" s="260" t="s">
        <v>47</v>
      </c>
      <c r="F4" s="261"/>
      <c r="G4" s="261"/>
      <c r="H4" s="261"/>
      <c r="I4" s="261"/>
    </row>
    <row r="5" spans="1:10" ht="17.649999999999999" customHeight="1">
      <c r="A5" s="15"/>
      <c r="E5" s="272" t="s">
        <v>73</v>
      </c>
      <c r="F5" s="273"/>
      <c r="G5" s="273"/>
      <c r="H5" s="273"/>
      <c r="I5" s="273"/>
    </row>
    <row r="6" spans="1:10" ht="17.649999999999999" customHeight="1">
      <c r="A6" s="15"/>
      <c r="E6" s="71" t="str">
        <f>Coordonnées!$H$27</f>
        <v>Budget</v>
      </c>
      <c r="F6" s="71" t="str">
        <f>Coordonnées!$H$27</f>
        <v>Budget</v>
      </c>
      <c r="G6" s="71" t="str">
        <f>Coordonnées!$H$27</f>
        <v>Budget</v>
      </c>
      <c r="H6" s="71" t="str">
        <f>Coordonnées!$H$27</f>
        <v>Budget</v>
      </c>
      <c r="I6" s="71" t="str">
        <f>Coordonnées!$H$27</f>
        <v>Budget</v>
      </c>
    </row>
    <row r="7" spans="1:10" ht="17.649999999999999" customHeight="1">
      <c r="A7" s="15"/>
      <c r="E7" s="67">
        <f>F7-1</f>
        <v>2018</v>
      </c>
      <c r="F7" s="67">
        <f>G7-1</f>
        <v>2019</v>
      </c>
      <c r="G7" s="67">
        <f>H7-1</f>
        <v>2020</v>
      </c>
      <c r="H7" s="67">
        <f>I7-1</f>
        <v>2021</v>
      </c>
      <c r="I7" s="67">
        <f>J2</f>
        <v>2022</v>
      </c>
    </row>
    <row r="8" spans="1:10" ht="30" customHeight="1">
      <c r="A8" s="254" t="s">
        <v>36</v>
      </c>
      <c r="B8" s="255"/>
      <c r="C8" s="255"/>
      <c r="D8" s="256"/>
      <c r="E8" s="124">
        <v>1674411.55</v>
      </c>
      <c r="F8" s="124">
        <v>3069626.28</v>
      </c>
      <c r="G8" s="124">
        <v>1920000</v>
      </c>
      <c r="H8" s="124">
        <v>1389137.97</v>
      </c>
      <c r="I8" s="124">
        <v>1261078.56</v>
      </c>
    </row>
    <row r="9" spans="1:10" ht="30" customHeight="1">
      <c r="A9" s="257" t="s">
        <v>19</v>
      </c>
      <c r="B9" s="258"/>
      <c r="C9" s="258"/>
      <c r="D9" s="259"/>
      <c r="E9" s="124">
        <v>938000</v>
      </c>
      <c r="F9" s="124">
        <v>594000</v>
      </c>
      <c r="G9" s="124">
        <v>452747</v>
      </c>
      <c r="H9" s="124">
        <v>141000</v>
      </c>
      <c r="I9" s="124">
        <v>1694747.68</v>
      </c>
    </row>
    <row r="10" spans="1:10" ht="30" customHeight="1">
      <c r="A10" s="257" t="s">
        <v>20</v>
      </c>
      <c r="B10" s="258"/>
      <c r="C10" s="258"/>
      <c r="D10" s="259"/>
      <c r="E10" s="124">
        <v>0</v>
      </c>
      <c r="F10" s="124">
        <v>0</v>
      </c>
      <c r="G10" s="124">
        <v>0</v>
      </c>
      <c r="H10" s="124">
        <v>0</v>
      </c>
      <c r="I10" s="124">
        <v>0</v>
      </c>
    </row>
    <row r="11" spans="1:10" ht="30" customHeight="1">
      <c r="A11" s="257" t="s">
        <v>21</v>
      </c>
      <c r="B11" s="258"/>
      <c r="C11" s="258"/>
      <c r="D11" s="259"/>
      <c r="E11" s="124">
        <v>3487500</v>
      </c>
      <c r="F11" s="124">
        <v>325000</v>
      </c>
      <c r="G11" s="124">
        <v>677000</v>
      </c>
      <c r="H11" s="124">
        <v>1403662</v>
      </c>
      <c r="I11" s="124">
        <v>353796</v>
      </c>
    </row>
    <row r="12" spans="1:10" ht="30" customHeight="1">
      <c r="A12" s="257" t="s">
        <v>29</v>
      </c>
      <c r="B12" s="258"/>
      <c r="C12" s="258"/>
      <c r="D12" s="259"/>
      <c r="E12" s="124">
        <v>0</v>
      </c>
      <c r="F12" s="124">
        <v>0</v>
      </c>
      <c r="G12" s="124">
        <v>0</v>
      </c>
      <c r="H12" s="124">
        <v>20000</v>
      </c>
      <c r="I12" s="124">
        <v>3000000</v>
      </c>
    </row>
    <row r="13" spans="1:10" ht="30" customHeight="1">
      <c r="A13" s="257" t="s">
        <v>22</v>
      </c>
      <c r="B13" s="258"/>
      <c r="C13" s="258"/>
      <c r="D13" s="259"/>
      <c r="E13" s="124">
        <v>0</v>
      </c>
      <c r="F13" s="124">
        <v>0</v>
      </c>
      <c r="G13" s="124">
        <v>0</v>
      </c>
      <c r="H13" s="124">
        <v>0</v>
      </c>
      <c r="I13" s="124">
        <v>0</v>
      </c>
    </row>
    <row r="14" spans="1:10" ht="30" customHeight="1">
      <c r="A14" s="257" t="s">
        <v>23</v>
      </c>
      <c r="B14" s="258"/>
      <c r="C14" s="258"/>
      <c r="D14" s="259"/>
      <c r="E14" s="124">
        <v>81000</v>
      </c>
      <c r="F14" s="124">
        <v>338000</v>
      </c>
      <c r="G14" s="124">
        <v>222500</v>
      </c>
      <c r="H14" s="124">
        <v>512700</v>
      </c>
      <c r="I14" s="124">
        <v>25177.11</v>
      </c>
    </row>
    <row r="15" spans="1:10" ht="30" customHeight="1">
      <c r="A15" s="257" t="s">
        <v>24</v>
      </c>
      <c r="B15" s="258"/>
      <c r="C15" s="258"/>
      <c r="D15" s="259"/>
      <c r="E15" s="124">
        <v>4585470</v>
      </c>
      <c r="F15" s="124">
        <v>25000</v>
      </c>
      <c r="G15" s="124">
        <v>226500</v>
      </c>
      <c r="H15" s="124">
        <v>10000</v>
      </c>
      <c r="I15" s="124">
        <v>13861.16</v>
      </c>
    </row>
    <row r="16" spans="1:10" ht="30" customHeight="1">
      <c r="A16" s="262" t="s">
        <v>33</v>
      </c>
      <c r="B16" s="263"/>
      <c r="C16" s="263"/>
      <c r="D16" s="264"/>
      <c r="E16" s="124">
        <v>0</v>
      </c>
      <c r="F16" s="124">
        <v>0</v>
      </c>
      <c r="G16" s="124">
        <v>0</v>
      </c>
      <c r="H16" s="124">
        <v>0</v>
      </c>
      <c r="I16" s="124">
        <v>0</v>
      </c>
    </row>
    <row r="17" spans="1:9" ht="30" customHeight="1">
      <c r="A17" s="257" t="s">
        <v>32</v>
      </c>
      <c r="B17" s="258"/>
      <c r="C17" s="258"/>
      <c r="D17" s="259"/>
      <c r="E17" s="124">
        <v>121150.2</v>
      </c>
      <c r="F17" s="124">
        <v>59366.74</v>
      </c>
      <c r="G17" s="124">
        <v>15150.5</v>
      </c>
      <c r="H17" s="124">
        <v>18885.349999999999</v>
      </c>
      <c r="I17" s="124">
        <v>61450</v>
      </c>
    </row>
    <row r="18" spans="1:9" ht="30" customHeight="1">
      <c r="A18" s="257" t="s">
        <v>25</v>
      </c>
      <c r="B18" s="258"/>
      <c r="C18" s="258"/>
      <c r="D18" s="259"/>
      <c r="E18" s="124">
        <v>0</v>
      </c>
      <c r="F18" s="124">
        <v>0</v>
      </c>
      <c r="G18" s="124">
        <v>0</v>
      </c>
      <c r="H18" s="124">
        <v>0</v>
      </c>
      <c r="I18" s="124">
        <v>0</v>
      </c>
    </row>
    <row r="19" spans="1:9" ht="30" customHeight="1">
      <c r="A19" s="262" t="s">
        <v>26</v>
      </c>
      <c r="B19" s="263"/>
      <c r="C19" s="263"/>
      <c r="D19" s="264"/>
      <c r="E19" s="124">
        <v>69100</v>
      </c>
      <c r="F19" s="124">
        <v>55775</v>
      </c>
      <c r="G19" s="124">
        <v>66300</v>
      </c>
      <c r="H19" s="124">
        <v>58300</v>
      </c>
      <c r="I19" s="124">
        <v>61300</v>
      </c>
    </row>
    <row r="20" spans="1:9" ht="30" customHeight="1">
      <c r="A20" s="257" t="s">
        <v>27</v>
      </c>
      <c r="B20" s="258"/>
      <c r="C20" s="258"/>
      <c r="D20" s="259"/>
      <c r="E20" s="124">
        <v>0</v>
      </c>
      <c r="F20" s="124">
        <v>0</v>
      </c>
      <c r="G20" s="124">
        <v>0</v>
      </c>
      <c r="H20" s="124">
        <v>0</v>
      </c>
      <c r="I20" s="124">
        <v>0</v>
      </c>
    </row>
    <row r="21" spans="1:9" ht="30" customHeight="1">
      <c r="A21" s="265" t="s">
        <v>28</v>
      </c>
      <c r="B21" s="266"/>
      <c r="C21" s="266"/>
      <c r="D21" s="267"/>
      <c r="E21" s="124">
        <v>90000</v>
      </c>
      <c r="F21" s="124">
        <v>0</v>
      </c>
      <c r="G21" s="124">
        <v>10000</v>
      </c>
      <c r="H21" s="124">
        <v>0</v>
      </c>
      <c r="I21" s="124">
        <v>0</v>
      </c>
    </row>
  </sheetData>
  <mergeCells count="19"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23"/>
  <dimension ref="A1:J64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193" t="str">
        <f>Coordonnées!A1</f>
        <v>Synthèse du Budget</v>
      </c>
      <c r="B1" s="149"/>
      <c r="C1" s="149"/>
      <c r="D1" s="63"/>
      <c r="E1" s="145" t="s">
        <v>0</v>
      </c>
      <c r="F1" s="145"/>
      <c r="G1" s="149" t="str">
        <f>Coordonnées!J1</f>
        <v>LA ROCHE EN ARDENNE</v>
      </c>
      <c r="H1" s="149"/>
      <c r="I1" s="65" t="s">
        <v>40</v>
      </c>
      <c r="J1" s="78">
        <f>Coordonnées!R1</f>
        <v>83031</v>
      </c>
    </row>
    <row r="2" spans="1:10" ht="16.149999999999999" customHeight="1">
      <c r="A2" s="150"/>
      <c r="B2" s="151"/>
      <c r="C2" s="151"/>
      <c r="D2" s="64"/>
      <c r="E2" s="146"/>
      <c r="F2" s="146"/>
      <c r="G2" s="151"/>
      <c r="H2" s="151"/>
      <c r="I2" s="66" t="s">
        <v>1</v>
      </c>
      <c r="J2" s="79">
        <f>Coordonnées!R2</f>
        <v>2022</v>
      </c>
    </row>
    <row r="3" spans="1:10" s="76" customFormat="1" ht="27" customHeight="1">
      <c r="A3" s="87" t="str">
        <f>Coordonnées!A3</f>
        <v>Modèle officiel généré par l'application eComptes © SPW Intérieur et Action Sociale</v>
      </c>
      <c r="B3" s="73"/>
      <c r="C3" s="73"/>
      <c r="D3" s="73"/>
      <c r="E3" s="73"/>
      <c r="F3" s="74"/>
      <c r="G3" s="74"/>
      <c r="H3" s="75"/>
      <c r="I3" s="75" t="s">
        <v>41</v>
      </c>
      <c r="J3" s="77">
        <f>Coordonnées!R3</f>
        <v>1</v>
      </c>
    </row>
    <row r="4" spans="1:10" ht="16.149999999999999" customHeight="1">
      <c r="A4" s="17"/>
      <c r="B4" s="16"/>
      <c r="C4" s="16"/>
      <c r="D4" s="16"/>
      <c r="E4" s="260" t="s">
        <v>47</v>
      </c>
      <c r="F4" s="261"/>
      <c r="G4" s="261"/>
      <c r="H4" s="261"/>
      <c r="I4" s="261"/>
    </row>
    <row r="5" spans="1:10" ht="17.649999999999999" customHeight="1">
      <c r="A5" s="15"/>
      <c r="E5" s="274" t="s">
        <v>74</v>
      </c>
      <c r="F5" s="275"/>
      <c r="G5" s="275"/>
      <c r="H5" s="275"/>
      <c r="I5" s="275"/>
    </row>
    <row r="6" spans="1:10" ht="17.649999999999999" customHeight="1">
      <c r="A6" s="15"/>
      <c r="E6" s="71" t="str">
        <f>Coordonnées!$H$27</f>
        <v>Budget</v>
      </c>
      <c r="F6" s="71" t="str">
        <f>Coordonnées!$H$27</f>
        <v>Budget</v>
      </c>
      <c r="G6" s="71" t="str">
        <f>Coordonnées!$H$27</f>
        <v>Budget</v>
      </c>
      <c r="H6" s="71" t="str">
        <f>Coordonnées!$H$27</f>
        <v>Budget</v>
      </c>
      <c r="I6" s="71" t="str">
        <f>Coordonnées!$H$27</f>
        <v>Budget</v>
      </c>
    </row>
    <row r="7" spans="1:10" ht="17.649999999999999" customHeight="1">
      <c r="A7" s="15"/>
      <c r="E7" s="67">
        <f>F7-1</f>
        <v>2018</v>
      </c>
      <c r="F7" s="67">
        <f>G7-1</f>
        <v>2019</v>
      </c>
      <c r="G7" s="67">
        <f>H7-1</f>
        <v>2020</v>
      </c>
      <c r="H7" s="67">
        <f>I7-1</f>
        <v>2021</v>
      </c>
      <c r="I7" s="67">
        <f>J2</f>
        <v>2022</v>
      </c>
    </row>
    <row r="8" spans="1:10" ht="30" customHeight="1">
      <c r="A8" s="254" t="s">
        <v>36</v>
      </c>
      <c r="B8" s="255"/>
      <c r="C8" s="255"/>
      <c r="D8" s="256"/>
      <c r="E8" s="124">
        <v>1858230.73</v>
      </c>
      <c r="F8" s="124">
        <v>1766260.62</v>
      </c>
      <c r="G8" s="124">
        <v>1201699.8999999999</v>
      </c>
      <c r="H8" s="124">
        <v>1080983.28</v>
      </c>
      <c r="I8" s="124">
        <v>2555669.08</v>
      </c>
    </row>
    <row r="9" spans="1:10" ht="30" customHeight="1">
      <c r="A9" s="257" t="s">
        <v>19</v>
      </c>
      <c r="B9" s="258"/>
      <c r="C9" s="258"/>
      <c r="D9" s="259"/>
      <c r="E9" s="124">
        <v>440000</v>
      </c>
      <c r="F9" s="124">
        <v>119000</v>
      </c>
      <c r="G9" s="124">
        <v>639397.6</v>
      </c>
      <c r="H9" s="124">
        <v>600000</v>
      </c>
      <c r="I9" s="124">
        <v>500000</v>
      </c>
    </row>
    <row r="10" spans="1:10" ht="30" customHeight="1">
      <c r="A10" s="257" t="s">
        <v>20</v>
      </c>
      <c r="B10" s="258"/>
      <c r="C10" s="258"/>
      <c r="D10" s="259"/>
      <c r="E10" s="124">
        <v>0</v>
      </c>
      <c r="F10" s="124">
        <v>0</v>
      </c>
      <c r="G10" s="124">
        <v>0</v>
      </c>
      <c r="H10" s="124">
        <v>0</v>
      </c>
      <c r="I10" s="124">
        <v>0</v>
      </c>
    </row>
    <row r="11" spans="1:10" ht="30" customHeight="1">
      <c r="A11" s="257" t="s">
        <v>21</v>
      </c>
      <c r="B11" s="258"/>
      <c r="C11" s="258"/>
      <c r="D11" s="259"/>
      <c r="E11" s="124">
        <v>2909082</v>
      </c>
      <c r="F11" s="124">
        <v>0</v>
      </c>
      <c r="G11" s="124">
        <v>224000</v>
      </c>
      <c r="H11" s="124">
        <v>818528.67</v>
      </c>
      <c r="I11" s="124">
        <v>89996</v>
      </c>
    </row>
    <row r="12" spans="1:10" ht="30" customHeight="1">
      <c r="A12" s="257" t="s">
        <v>29</v>
      </c>
      <c r="B12" s="258"/>
      <c r="C12" s="258"/>
      <c r="D12" s="259"/>
      <c r="E12" s="124">
        <v>0</v>
      </c>
      <c r="F12" s="124">
        <v>0</v>
      </c>
      <c r="G12" s="124">
        <v>0</v>
      </c>
      <c r="H12" s="124">
        <v>0</v>
      </c>
      <c r="I12" s="124">
        <v>2750000</v>
      </c>
    </row>
    <row r="13" spans="1:10" ht="30" customHeight="1">
      <c r="A13" s="257" t="s">
        <v>22</v>
      </c>
      <c r="B13" s="258"/>
      <c r="C13" s="258"/>
      <c r="D13" s="259"/>
      <c r="E13" s="124">
        <v>0</v>
      </c>
      <c r="F13" s="124">
        <v>0</v>
      </c>
      <c r="G13" s="124">
        <v>0</v>
      </c>
      <c r="H13" s="124">
        <v>0</v>
      </c>
      <c r="I13" s="124">
        <v>0</v>
      </c>
    </row>
    <row r="14" spans="1:10" ht="30" customHeight="1">
      <c r="A14" s="257" t="s">
        <v>23</v>
      </c>
      <c r="B14" s="258"/>
      <c r="C14" s="258"/>
      <c r="D14" s="259"/>
      <c r="E14" s="124">
        <v>25000</v>
      </c>
      <c r="F14" s="124">
        <v>140000</v>
      </c>
      <c r="G14" s="124">
        <v>210000</v>
      </c>
      <c r="H14" s="124">
        <v>500000</v>
      </c>
      <c r="I14" s="124">
        <v>6229.47</v>
      </c>
    </row>
    <row r="15" spans="1:10" ht="30" customHeight="1">
      <c r="A15" s="257" t="s">
        <v>24</v>
      </c>
      <c r="B15" s="258"/>
      <c r="C15" s="258"/>
      <c r="D15" s="259"/>
      <c r="E15" s="124">
        <v>4500000</v>
      </c>
      <c r="F15" s="124">
        <v>18750</v>
      </c>
      <c r="G15" s="124">
        <v>200000</v>
      </c>
      <c r="H15" s="124">
        <v>0</v>
      </c>
      <c r="I15" s="124">
        <v>13861.16</v>
      </c>
    </row>
    <row r="16" spans="1:10" ht="30" customHeight="1">
      <c r="A16" s="262" t="s">
        <v>33</v>
      </c>
      <c r="B16" s="263"/>
      <c r="C16" s="263"/>
      <c r="D16" s="264"/>
      <c r="E16" s="124">
        <v>0</v>
      </c>
      <c r="F16" s="124">
        <v>0</v>
      </c>
      <c r="G16" s="124">
        <v>0</v>
      </c>
      <c r="H16" s="124">
        <v>0</v>
      </c>
      <c r="I16" s="124">
        <v>0</v>
      </c>
    </row>
    <row r="17" spans="1:9" ht="30" customHeight="1">
      <c r="A17" s="257" t="s">
        <v>32</v>
      </c>
      <c r="B17" s="258"/>
      <c r="C17" s="258"/>
      <c r="D17" s="259"/>
      <c r="E17" s="124">
        <v>0</v>
      </c>
      <c r="F17" s="124">
        <v>21296</v>
      </c>
      <c r="G17" s="124">
        <v>0</v>
      </c>
      <c r="H17" s="124">
        <v>0</v>
      </c>
      <c r="I17" s="124">
        <v>0</v>
      </c>
    </row>
    <row r="18" spans="1:9" ht="30" customHeight="1">
      <c r="A18" s="257" t="s">
        <v>25</v>
      </c>
      <c r="B18" s="258"/>
      <c r="C18" s="258"/>
      <c r="D18" s="259"/>
      <c r="E18" s="124">
        <v>0</v>
      </c>
      <c r="F18" s="124">
        <v>0</v>
      </c>
      <c r="G18" s="124">
        <v>0</v>
      </c>
      <c r="H18" s="124">
        <v>0</v>
      </c>
      <c r="I18" s="124">
        <v>0</v>
      </c>
    </row>
    <row r="19" spans="1:9" ht="30" customHeight="1">
      <c r="A19" s="262" t="s">
        <v>26</v>
      </c>
      <c r="B19" s="263"/>
      <c r="C19" s="263"/>
      <c r="D19" s="264"/>
      <c r="E19" s="124">
        <v>0</v>
      </c>
      <c r="F19" s="124">
        <v>0</v>
      </c>
      <c r="G19" s="124">
        <v>0</v>
      </c>
      <c r="H19" s="124">
        <v>0</v>
      </c>
      <c r="I19" s="124">
        <v>0</v>
      </c>
    </row>
    <row r="20" spans="1:9" ht="30" customHeight="1">
      <c r="A20" s="257" t="s">
        <v>27</v>
      </c>
      <c r="B20" s="258"/>
      <c r="C20" s="258"/>
      <c r="D20" s="259"/>
      <c r="E20" s="124">
        <v>0</v>
      </c>
      <c r="F20" s="124">
        <v>0</v>
      </c>
      <c r="G20" s="124">
        <v>0</v>
      </c>
      <c r="H20" s="124">
        <v>0</v>
      </c>
      <c r="I20" s="124">
        <v>0</v>
      </c>
    </row>
    <row r="21" spans="1:9" ht="30" customHeight="1">
      <c r="A21" s="265" t="s">
        <v>28</v>
      </c>
      <c r="B21" s="266"/>
      <c r="C21" s="266"/>
      <c r="D21" s="267"/>
      <c r="E21" s="124">
        <v>30000</v>
      </c>
      <c r="F21" s="124">
        <v>0</v>
      </c>
      <c r="G21" s="124">
        <v>0</v>
      </c>
      <c r="H21" s="124">
        <v>0</v>
      </c>
      <c r="I21" s="124">
        <v>0</v>
      </c>
    </row>
    <row r="55" spans="6:6">
      <c r="F55" s="125">
        <v>6577068.2199999997</v>
      </c>
    </row>
    <row r="64" spans="6:6">
      <c r="F64" s="125">
        <v>6577068.2199999997</v>
      </c>
    </row>
  </sheetData>
  <mergeCells count="19"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Commentaires</vt:lpstr>
      <vt:lpstr>Glossaire</vt:lpstr>
    </vt:vector>
  </TitlesOfParts>
  <Company>Cabinet du Ministre des Affaires Intérieures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Nadine Lambert</cp:lastModifiedBy>
  <cp:lastPrinted>2019-04-29T14:14:47Z</cp:lastPrinted>
  <dcterms:created xsi:type="dcterms:W3CDTF">2006-02-10T09:03:57Z</dcterms:created>
  <dcterms:modified xsi:type="dcterms:W3CDTF">2022-03-03T15:29:21Z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</Properties>
</file>